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pivotTables/pivotTable1.xml" ContentType="application/vnd.openxmlformats-officedocument.spreadsheetml.pivotTable+xml"/>
  <Override PartName="/xl/drawings/drawing4.xml" ContentType="application/vnd.openxmlformats-officedocument.drawing+xml"/>
  <Override PartName="/xl/pivotTables/pivotTable2.xml" ContentType="application/vnd.openxmlformats-officedocument.spreadsheetml.pivotTab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505\Desktop\"/>
    </mc:Choice>
  </mc:AlternateContent>
  <xr:revisionPtr revIDLastSave="0" documentId="13_ncr:1_{73AC23F9-5E10-4111-BABF-3EA4546964FE}" xr6:coauthVersionLast="47" xr6:coauthVersionMax="47" xr10:uidLastSave="{00000000-0000-0000-0000-000000000000}"/>
  <bookViews>
    <workbookView xWindow="1245" yWindow="795" windowWidth="22770" windowHeight="14520" xr2:uid="{00000000-000D-0000-FFFF-FFFF00000000}"/>
  </bookViews>
  <sheets>
    <sheet name="データ" sheetId="1" r:id="rId1"/>
    <sheet name="問診票" sheetId="2" r:id="rId2"/>
    <sheet name="度数分布表・ヒストグラム" sheetId="5" r:id="rId3"/>
    <sheet name="基本統計" sheetId="9" r:id="rId4"/>
    <sheet name="パーセンタイル" sheetId="8" r:id="rId5"/>
    <sheet name="散布図" sheetId="17" r:id="rId6"/>
    <sheet name="相関" sheetId="37" r:id="rId7"/>
    <sheet name="回帰分析" sheetId="21" r:id="rId8"/>
    <sheet name="クロス集計（ピボットテーブル）" sheetId="38" r:id="rId9"/>
    <sheet name="信頼区間" sheetId="26" r:id="rId10"/>
    <sheet name="クロス集計（2）" sheetId="39" r:id="rId11"/>
    <sheet name="カイ2乗検定" sheetId="27" r:id="rId12"/>
    <sheet name="対応のある場合のｔ検定" sheetId="30" r:id="rId13"/>
    <sheet name="対応のない場合のｔ検定" sheetId="33" r:id="rId14"/>
    <sheet name="F検定" sheetId="35" r:id="rId15"/>
  </sheets>
  <calcPr calcId="191029"/>
  <pivotCaches>
    <pivotCache cacheId="0" r:id="rId1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39" l="1"/>
  <c r="D34" i="39"/>
  <c r="C32" i="39"/>
  <c r="D32" i="39"/>
  <c r="B34" i="39"/>
  <c r="B32" i="39"/>
  <c r="C30" i="39"/>
  <c r="D30" i="39"/>
  <c r="B30" i="39"/>
  <c r="D22" i="39"/>
  <c r="C22" i="39"/>
  <c r="B22" i="39"/>
  <c r="D20" i="39"/>
  <c r="C20" i="39"/>
  <c r="B20" i="39"/>
  <c r="D18" i="39"/>
  <c r="C18" i="39"/>
  <c r="B18" i="39"/>
  <c r="C16" i="39"/>
  <c r="D16" i="39"/>
  <c r="B16" i="39"/>
  <c r="C15" i="38" l="1"/>
  <c r="D15" i="38"/>
  <c r="E15" i="38"/>
  <c r="C13" i="38"/>
  <c r="D13" i="38"/>
  <c r="E13" i="38"/>
  <c r="B15" i="38"/>
  <c r="B13" i="38"/>
  <c r="I5" i="26" l="1"/>
  <c r="H5" i="26"/>
  <c r="G5" i="26"/>
  <c r="F5" i="26"/>
  <c r="I4" i="26"/>
  <c r="H4" i="26"/>
  <c r="G4" i="26"/>
  <c r="F4" i="26"/>
  <c r="E5" i="26"/>
  <c r="E4" i="26"/>
  <c r="D5" i="26" l="1"/>
  <c r="D4" i="26"/>
  <c r="G79" i="27" l="1"/>
  <c r="F79" i="27"/>
  <c r="E79" i="27"/>
  <c r="D79" i="27"/>
  <c r="C79" i="27"/>
  <c r="H78" i="27"/>
  <c r="H77" i="27"/>
  <c r="H76" i="27"/>
  <c r="H75" i="27"/>
  <c r="F69" i="27"/>
  <c r="E69" i="27"/>
  <c r="D69" i="27"/>
  <c r="C69" i="27"/>
  <c r="G68" i="27"/>
  <c r="G67" i="27"/>
  <c r="G66" i="27"/>
  <c r="G65" i="27"/>
  <c r="G59" i="27"/>
  <c r="F59" i="27"/>
  <c r="E59" i="27"/>
  <c r="D59" i="27"/>
  <c r="C59" i="27"/>
  <c r="H58" i="27"/>
  <c r="H57" i="27"/>
  <c r="H56" i="27"/>
  <c r="F50" i="27"/>
  <c r="E50" i="27"/>
  <c r="D50" i="27"/>
  <c r="C50" i="27"/>
  <c r="G49" i="27"/>
  <c r="G48" i="27"/>
  <c r="G47" i="27"/>
  <c r="E42" i="27"/>
  <c r="D42" i="27"/>
  <c r="C42" i="27"/>
  <c r="F41" i="27"/>
  <c r="F40" i="27"/>
  <c r="F39" i="27"/>
  <c r="G34" i="27"/>
  <c r="F34" i="27"/>
  <c r="E34" i="27"/>
  <c r="D34" i="27"/>
  <c r="C34" i="27"/>
  <c r="H33" i="27"/>
  <c r="H32" i="27"/>
  <c r="F25" i="27"/>
  <c r="E25" i="27"/>
  <c r="D25" i="27"/>
  <c r="C25" i="27"/>
  <c r="G24" i="27"/>
  <c r="G23" i="27"/>
  <c r="E17" i="27"/>
  <c r="D17" i="27"/>
  <c r="C17" i="27"/>
  <c r="F16" i="27"/>
  <c r="F15" i="27"/>
  <c r="E9" i="27"/>
  <c r="D9" i="27"/>
  <c r="C9" i="27"/>
  <c r="E8" i="27"/>
  <c r="G7" i="27"/>
  <c r="H7" i="27" s="1"/>
  <c r="E7" i="27"/>
  <c r="G50" i="27" l="1"/>
  <c r="G69" i="27"/>
  <c r="I65" i="27" s="1"/>
  <c r="J65" i="27" s="1"/>
  <c r="H79" i="27"/>
  <c r="J75" i="27" s="1"/>
  <c r="K75" i="27" s="1"/>
  <c r="F17" i="27"/>
  <c r="H15" i="27" s="1"/>
  <c r="I15" i="27" s="1"/>
  <c r="H34" i="27"/>
  <c r="J32" i="27" s="1"/>
  <c r="K32" i="27" s="1"/>
  <c r="H59" i="27"/>
  <c r="G25" i="27"/>
  <c r="I23" i="27" s="1"/>
  <c r="J23" i="27" s="1"/>
  <c r="F42" i="27"/>
  <c r="H39" i="27" s="1"/>
  <c r="I39" i="27" s="1"/>
  <c r="I47" i="27"/>
  <c r="J47" i="27" s="1"/>
  <c r="J56" i="27"/>
  <c r="K56" i="27" s="1"/>
</calcChain>
</file>

<file path=xl/sharedStrings.xml><?xml version="1.0" encoding="utf-8"?>
<sst xmlns="http://schemas.openxmlformats.org/spreadsheetml/2006/main" count="590" uniqueCount="181">
  <si>
    <t>以下の「特定健診質問事項」にもお答えください。</t>
    <rPh sb="0" eb="2">
      <t>イカ</t>
    </rPh>
    <rPh sb="4" eb="6">
      <t>トクテイ</t>
    </rPh>
    <rPh sb="6" eb="8">
      <t>ケンシン</t>
    </rPh>
    <rPh sb="8" eb="10">
      <t>シツモン</t>
    </rPh>
    <rPh sb="10" eb="12">
      <t>ジコウ</t>
    </rPh>
    <rPh sb="16" eb="17">
      <t>コタ</t>
    </rPh>
    <phoneticPr fontId="3"/>
  </si>
  <si>
    <t>回　　　答</t>
    <rPh sb="0" eb="1">
      <t>カイ</t>
    </rPh>
    <rPh sb="4" eb="5">
      <t>コタエ</t>
    </rPh>
    <phoneticPr fontId="3"/>
  </si>
  <si>
    <t>現在、タバコを習慣的にすっている　　　　　　　　　　　　　　　　　　　　　　　　　　　　（＊「現在、習慣的に喫煙しているもの」とは、『合計100本以上、又は6ヶ月以上すっている者』であり、最近1ヶ月間もすっている者）</t>
    <rPh sb="0" eb="2">
      <t>ゲンザイ</t>
    </rPh>
    <rPh sb="7" eb="10">
      <t>シュウカンテキ</t>
    </rPh>
    <rPh sb="47" eb="49">
      <t>ゲンザイ</t>
    </rPh>
    <rPh sb="50" eb="53">
      <t>シュウカンテキ</t>
    </rPh>
    <rPh sb="54" eb="56">
      <t>キツエン</t>
    </rPh>
    <rPh sb="67" eb="69">
      <t>ゴウケイ</t>
    </rPh>
    <rPh sb="72" eb="75">
      <t>ホンイジョウ</t>
    </rPh>
    <rPh sb="76" eb="77">
      <t>マタ</t>
    </rPh>
    <rPh sb="80" eb="83">
      <t>ゲツイジョウ</t>
    </rPh>
    <rPh sb="88" eb="89">
      <t>モノ</t>
    </rPh>
    <rPh sb="94" eb="96">
      <t>サイキン</t>
    </rPh>
    <rPh sb="98" eb="100">
      <t>ゲツカン</t>
    </rPh>
    <rPh sb="106" eb="107">
      <t>モノ</t>
    </rPh>
    <phoneticPr fontId="3"/>
  </si>
  <si>
    <t>１．はい　　　２．いいえ</t>
    <phoneticPr fontId="3"/>
  </si>
  <si>
    <t>お酒(清酒、焼酎、ビール、洋酒など)を飲む頻度</t>
    <rPh sb="1" eb="2">
      <t>サケ</t>
    </rPh>
    <rPh sb="3" eb="5">
      <t>セイシュ</t>
    </rPh>
    <rPh sb="6" eb="8">
      <t>ショウチュウ</t>
    </rPh>
    <rPh sb="13" eb="15">
      <t>ヨウシュ</t>
    </rPh>
    <rPh sb="19" eb="20">
      <t>ノ</t>
    </rPh>
    <rPh sb="21" eb="23">
      <t>ヒンド</t>
    </rPh>
    <phoneticPr fontId="3"/>
  </si>
  <si>
    <t>飲酒日の１日あたりの飲酒量　　　　　　　　　　　　　　　　　　　　　　　　　　　　　　　　　　　　　　清酒１合(180ml）の目安⇒ビール中瓶１本(約500ml）、焼酎35度(80ml）、ウイスキーダブル1杯（60ml）、ワイン2杯（240ml）　　　　　　</t>
    <rPh sb="0" eb="2">
      <t>インシュ</t>
    </rPh>
    <rPh sb="2" eb="3">
      <t>ビ</t>
    </rPh>
    <rPh sb="5" eb="6">
      <t>ニチ</t>
    </rPh>
    <rPh sb="10" eb="12">
      <t>インシュ</t>
    </rPh>
    <rPh sb="12" eb="13">
      <t>リョウ</t>
    </rPh>
    <rPh sb="51" eb="53">
      <t>セイシュ</t>
    </rPh>
    <rPh sb="54" eb="55">
      <t>ゴウ</t>
    </rPh>
    <rPh sb="63" eb="65">
      <t>メヤス</t>
    </rPh>
    <rPh sb="69" eb="70">
      <t>チュウ</t>
    </rPh>
    <rPh sb="70" eb="71">
      <t>ビン</t>
    </rPh>
    <rPh sb="72" eb="73">
      <t>ホン</t>
    </rPh>
    <rPh sb="74" eb="75">
      <t>ヤク</t>
    </rPh>
    <rPh sb="82" eb="84">
      <t>ショウチュウ</t>
    </rPh>
    <rPh sb="86" eb="87">
      <t>ド</t>
    </rPh>
    <rPh sb="103" eb="104">
      <t>ハイ</t>
    </rPh>
    <rPh sb="115" eb="116">
      <t>ハイ</t>
    </rPh>
    <phoneticPr fontId="3"/>
  </si>
  <si>
    <t>列1</t>
  </si>
  <si>
    <t>平均</t>
  </si>
  <si>
    <t>標準誤差</t>
  </si>
  <si>
    <t>中央値 （メジアン）</t>
  </si>
  <si>
    <t>最頻値 （モード）</t>
  </si>
  <si>
    <t>標準偏差</t>
  </si>
  <si>
    <t>分散</t>
  </si>
  <si>
    <t>尖度</t>
  </si>
  <si>
    <t>歪度</t>
  </si>
  <si>
    <t>範囲</t>
  </si>
  <si>
    <t>最小</t>
  </si>
  <si>
    <t>最大</t>
  </si>
  <si>
    <t>合計</t>
  </si>
  <si>
    <t>標本数</t>
  </si>
  <si>
    <t xml:space="preserve"> </t>
  </si>
  <si>
    <t>データ区間</t>
  </si>
  <si>
    <t>次の級</t>
  </si>
  <si>
    <t>頻度</t>
  </si>
  <si>
    <t>男性の度数分布</t>
    <rPh sb="0" eb="2">
      <t>ダンセイ</t>
    </rPh>
    <rPh sb="3" eb="5">
      <t>ドスウ</t>
    </rPh>
    <rPh sb="5" eb="7">
      <t>ブンプ</t>
    </rPh>
    <phoneticPr fontId="2"/>
  </si>
  <si>
    <t>女性の度数分布</t>
    <rPh sb="0" eb="2">
      <t>ジョセイ</t>
    </rPh>
    <rPh sb="3" eb="5">
      <t>ドスウ</t>
    </rPh>
    <rPh sb="5" eb="7">
      <t>ブンプ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</si>
  <si>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</si>
  <si>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</si>
  <si>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30-34</t>
    <phoneticPr fontId="2"/>
  </si>
  <si>
    <t>35-39</t>
    <phoneticPr fontId="2"/>
  </si>
  <si>
    <t>40-44</t>
    <phoneticPr fontId="2"/>
  </si>
  <si>
    <t>45-49</t>
    <phoneticPr fontId="2"/>
  </si>
  <si>
    <t>50-54</t>
    <phoneticPr fontId="2"/>
  </si>
  <si>
    <t>55-59</t>
    <phoneticPr fontId="2"/>
  </si>
  <si>
    <t>60-64</t>
    <phoneticPr fontId="2"/>
  </si>
  <si>
    <t>65-69</t>
    <phoneticPr fontId="2"/>
  </si>
  <si>
    <t>70-74</t>
    <phoneticPr fontId="2"/>
  </si>
  <si>
    <t>75-79</t>
    <phoneticPr fontId="2"/>
  </si>
  <si>
    <t>80-84</t>
    <phoneticPr fontId="2"/>
  </si>
  <si>
    <t>85-89</t>
    <phoneticPr fontId="2"/>
  </si>
  <si>
    <t>90-94</t>
    <phoneticPr fontId="2"/>
  </si>
  <si>
    <t>95-99</t>
    <phoneticPr fontId="2"/>
  </si>
  <si>
    <t>番号</t>
  </si>
  <si>
    <t>順位</t>
  </si>
  <si>
    <t>パーセント</t>
  </si>
  <si>
    <t>男の体重</t>
    <rPh sb="0" eb="1">
      <t>オトコ</t>
    </rPh>
    <rPh sb="2" eb="4">
      <t>タイジュウ</t>
    </rPh>
    <phoneticPr fontId="2"/>
  </si>
  <si>
    <t>女の体重</t>
    <rPh sb="0" eb="1">
      <t>オンナ</t>
    </rPh>
    <rPh sb="2" eb="4">
      <t>タイジュウ</t>
    </rPh>
    <phoneticPr fontId="2"/>
  </si>
  <si>
    <t>概要</t>
  </si>
  <si>
    <t>回帰統計</t>
  </si>
  <si>
    <t>重相関 R</t>
  </si>
  <si>
    <t>重決定 R2</t>
  </si>
  <si>
    <t>補正 R2</t>
  </si>
  <si>
    <t>観測数</t>
  </si>
  <si>
    <t>分散分析表</t>
  </si>
  <si>
    <t>回帰</t>
  </si>
  <si>
    <t>残差</t>
  </si>
  <si>
    <t>切片</t>
  </si>
  <si>
    <t>自由度</t>
  </si>
  <si>
    <t>変動</t>
  </si>
  <si>
    <t>観測された分散比</t>
  </si>
  <si>
    <t>有意 F</t>
  </si>
  <si>
    <t>係数</t>
  </si>
  <si>
    <t xml:space="preserve">t </t>
  </si>
  <si>
    <t>P-値</t>
  </si>
  <si>
    <t>下限 95%</t>
  </si>
  <si>
    <t>上限 95%</t>
  </si>
  <si>
    <t>下限 95.0%</t>
  </si>
  <si>
    <t>上限 95.0%</t>
  </si>
  <si>
    <t>X 値 1</t>
  </si>
  <si>
    <t>観測された分散比</t>
    <phoneticPr fontId="2"/>
  </si>
  <si>
    <t>総計</t>
  </si>
  <si>
    <t>喫煙なし</t>
    <rPh sb="0" eb="2">
      <t>キツエン</t>
    </rPh>
    <phoneticPr fontId="2"/>
  </si>
  <si>
    <t>喫煙あり</t>
    <rPh sb="0" eb="2">
      <t>キツエン</t>
    </rPh>
    <phoneticPr fontId="2"/>
  </si>
  <si>
    <t>毎日飲酒</t>
    <rPh sb="0" eb="2">
      <t>マイニチ</t>
    </rPh>
    <rPh sb="2" eb="4">
      <t>インシュ</t>
    </rPh>
    <phoneticPr fontId="2"/>
  </si>
  <si>
    <t>飲酒なし</t>
    <rPh sb="0" eb="2">
      <t>インシュ</t>
    </rPh>
    <phoneticPr fontId="2"/>
  </si>
  <si>
    <t>カイ2乗（χ2）検定</t>
    <rPh sb="3" eb="4">
      <t>ジョウ</t>
    </rPh>
    <rPh sb="8" eb="10">
      <t>ケンテイ</t>
    </rPh>
    <phoneticPr fontId="3"/>
  </si>
  <si>
    <t>濃い灰色のセルに数字を入れれば、あとは自動計算します。</t>
    <rPh sb="0" eb="1">
      <t>コ</t>
    </rPh>
    <rPh sb="2" eb="4">
      <t>ハイイロ</t>
    </rPh>
    <rPh sb="8" eb="10">
      <t>スウジ</t>
    </rPh>
    <rPh sb="11" eb="12">
      <t>イ</t>
    </rPh>
    <rPh sb="19" eb="21">
      <t>ジドウ</t>
    </rPh>
    <rPh sb="21" eb="23">
      <t>ケイサン</t>
    </rPh>
    <phoneticPr fontId="3"/>
  </si>
  <si>
    <t>2*2 table</t>
    <phoneticPr fontId="3"/>
  </si>
  <si>
    <t>variable B</t>
    <phoneticPr fontId="3"/>
  </si>
  <si>
    <t>answer 1</t>
    <phoneticPr fontId="3"/>
  </si>
  <si>
    <t>answer 2</t>
    <phoneticPr fontId="3"/>
  </si>
  <si>
    <t>total</t>
    <phoneticPr fontId="3"/>
  </si>
  <si>
    <t>Chi-square</t>
    <phoneticPr fontId="3"/>
  </si>
  <si>
    <t>p-value</t>
    <phoneticPr fontId="3"/>
  </si>
  <si>
    <t>variable A</t>
    <phoneticPr fontId="3"/>
  </si>
  <si>
    <t>2*3 table</t>
    <phoneticPr fontId="3"/>
  </si>
  <si>
    <t>answer 3</t>
    <phoneticPr fontId="3"/>
  </si>
  <si>
    <t>2*4 table</t>
    <phoneticPr fontId="3"/>
  </si>
  <si>
    <t>answer 4</t>
    <phoneticPr fontId="3"/>
  </si>
  <si>
    <t>2*5 table</t>
    <phoneticPr fontId="3"/>
  </si>
  <si>
    <t>answer 5</t>
    <phoneticPr fontId="3"/>
  </si>
  <si>
    <t>3*3 table</t>
    <phoneticPr fontId="3"/>
  </si>
  <si>
    <t>3*4 table</t>
    <phoneticPr fontId="3"/>
  </si>
  <si>
    <t>3*5 table</t>
    <phoneticPr fontId="3"/>
  </si>
  <si>
    <t>4*4 table</t>
    <phoneticPr fontId="3"/>
  </si>
  <si>
    <t>answer 2</t>
    <phoneticPr fontId="3"/>
  </si>
  <si>
    <t>answer 3</t>
    <phoneticPr fontId="3"/>
  </si>
  <si>
    <t>answer 4</t>
    <phoneticPr fontId="3"/>
  </si>
  <si>
    <t>total</t>
    <phoneticPr fontId="3"/>
  </si>
  <si>
    <t>4*5 table</t>
    <phoneticPr fontId="3"/>
  </si>
  <si>
    <t>variable B</t>
    <phoneticPr fontId="3"/>
  </si>
  <si>
    <t>answer 1</t>
    <phoneticPr fontId="3"/>
  </si>
  <si>
    <t>answer 5</t>
    <phoneticPr fontId="3"/>
  </si>
  <si>
    <t>Chi-square</t>
    <phoneticPr fontId="3"/>
  </si>
  <si>
    <t>p-value</t>
    <phoneticPr fontId="3"/>
  </si>
  <si>
    <t>variable A</t>
    <phoneticPr fontId="3"/>
  </si>
  <si>
    <t>平均値</t>
    <rPh sb="0" eb="3">
      <t>ヘイキンチ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</si>
  <si>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</si>
  <si>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</si>
  <si>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標準誤差</t>
    <rPh sb="0" eb="2">
      <t>ヒョウジュン</t>
    </rPh>
    <rPh sb="2" eb="4">
      <t>ゴサ</t>
    </rPh>
    <phoneticPr fontId="2"/>
  </si>
  <si>
    <t>90％信頼区間</t>
    <rPh sb="3" eb="5">
      <t>シンライ</t>
    </rPh>
    <rPh sb="5" eb="7">
      <t>クカン</t>
    </rPh>
    <phoneticPr fontId="2"/>
  </si>
  <si>
    <t>95％信頼区間</t>
    <rPh sb="3" eb="5">
      <t>シンライ</t>
    </rPh>
    <rPh sb="5" eb="7">
      <t>クカン</t>
    </rPh>
    <phoneticPr fontId="2"/>
  </si>
  <si>
    <t>99％信頼区間</t>
    <rPh sb="3" eb="5">
      <t>シンライ</t>
    </rPh>
    <rPh sb="5" eb="7">
      <t>クカン</t>
    </rPh>
    <phoneticPr fontId="2"/>
  </si>
  <si>
    <t>下限</t>
    <rPh sb="0" eb="2">
      <t>カゲン</t>
    </rPh>
    <phoneticPr fontId="2"/>
  </si>
  <si>
    <t>上限</t>
    <rPh sb="0" eb="2">
      <t>ジョウゲン</t>
    </rPh>
    <phoneticPr fontId="2"/>
  </si>
  <si>
    <t>1合未満</t>
  </si>
  <si>
    <t>1～2合未満</t>
  </si>
  <si>
    <t>2合以上</t>
  </si>
  <si>
    <t>予備群</t>
    <rPh sb="0" eb="2">
      <t>ヨビ</t>
    </rPh>
    <rPh sb="2" eb="3">
      <t>グン</t>
    </rPh>
    <phoneticPr fontId="2"/>
  </si>
  <si>
    <t>1合以上</t>
    <rPh sb="1" eb="2">
      <t>ゴウ</t>
    </rPh>
    <rPh sb="2" eb="4">
      <t>イジョウ</t>
    </rPh>
    <phoneticPr fontId="2"/>
  </si>
  <si>
    <t>t-検定: 一対の標本による平均の検定ツール</t>
  </si>
  <si>
    <t>変数 1</t>
  </si>
  <si>
    <t>変数 2</t>
  </si>
  <si>
    <t>ピアソン相関</t>
  </si>
  <si>
    <t>仮説平均との差異</t>
  </si>
  <si>
    <t>P(T&lt;=t) 片側</t>
  </si>
  <si>
    <t>t 境界値 片側</t>
  </si>
  <si>
    <t>P(T&lt;=t) 両側</t>
  </si>
  <si>
    <t>t 境界値 両側</t>
  </si>
  <si>
    <t>t-検定: 等分散を仮定した２標本による検定</t>
  </si>
  <si>
    <t>プールされた分散</t>
  </si>
  <si>
    <t>非喫煙者</t>
    <rPh sb="0" eb="1">
      <t>ヒ</t>
    </rPh>
    <rPh sb="1" eb="3">
      <t>キツエン</t>
    </rPh>
    <rPh sb="3" eb="4">
      <t>シャ</t>
    </rPh>
    <phoneticPr fontId="2"/>
  </si>
  <si>
    <t>喫煙者</t>
    <rPh sb="0" eb="2">
      <t>キツエン</t>
    </rPh>
    <rPh sb="2" eb="3">
      <t>シャ</t>
    </rPh>
    <phoneticPr fontId="2"/>
  </si>
  <si>
    <t>t-検定: 分散が等しくないと仮定した２標本による検定</t>
  </si>
  <si>
    <t>F-検定: 2 標本を使った分散の検定</t>
  </si>
  <si>
    <t>P(F&lt;=f) 片側</t>
  </si>
  <si>
    <t>F 境界値 片側</t>
  </si>
  <si>
    <t>１．毎日　　２．時々　
３．ほとんど飲まない（飲めない）</t>
    <rPh sb="2" eb="4">
      <t>マイニチ</t>
    </rPh>
    <rPh sb="8" eb="10">
      <t>トキドキ</t>
    </rPh>
    <rPh sb="18" eb="19">
      <t>ノ</t>
    </rPh>
    <rPh sb="23" eb="24">
      <t>ノ</t>
    </rPh>
    <phoneticPr fontId="3"/>
  </si>
  <si>
    <t>１．1合未満　　　　２．1～2合未満　　　
３．2～3合未満　　　　４．3合以上</t>
    <rPh sb="3" eb="4">
      <t>ゴウ</t>
    </rPh>
    <rPh sb="4" eb="6">
      <t>ミマン</t>
    </rPh>
    <rPh sb="15" eb="16">
      <t>ゴウ</t>
    </rPh>
    <rPh sb="16" eb="18">
      <t>ミマン</t>
    </rPh>
    <rPh sb="27" eb="28">
      <t>ゴウ</t>
    </rPh>
    <rPh sb="28" eb="30">
      <t>ミマン</t>
    </rPh>
    <rPh sb="37" eb="38">
      <t>ゴウ</t>
    </rPh>
    <rPh sb="38" eb="40">
      <t>イジョウ</t>
    </rPh>
    <phoneticPr fontId="3"/>
  </si>
  <si>
    <t>介入後の
飲酒量</t>
    <rPh sb="7" eb="8">
      <t>リョウ</t>
    </rPh>
    <phoneticPr fontId="2"/>
  </si>
  <si>
    <t>BMI</t>
    <phoneticPr fontId="2"/>
  </si>
  <si>
    <t>腹囲
（cm）</t>
  </si>
  <si>
    <t>収縮期血圧
１回目
（mmHg）</t>
  </si>
  <si>
    <t>列ラベル</t>
  </si>
  <si>
    <t>行ラベル</t>
  </si>
  <si>
    <t>データの個数 / 性別</t>
  </si>
  <si>
    <t>ときどき飲酒</t>
    <rPh sb="4" eb="6">
      <t>インシュ</t>
    </rPh>
    <phoneticPr fontId="2"/>
  </si>
  <si>
    <t>総計</t>
    <phoneticPr fontId="2"/>
  </si>
  <si>
    <t>信頼区間</t>
    <rPh sb="0" eb="4">
      <t>シンライクカン</t>
    </rPh>
    <phoneticPr fontId="2"/>
  </si>
  <si>
    <t>(空白)</t>
  </si>
  <si>
    <t>メタボなし</t>
  </si>
  <si>
    <t>メタボ</t>
  </si>
  <si>
    <r>
      <t>対象数の少ないカテゴリを併合（次シートの3*3テーブルでχ</t>
    </r>
    <r>
      <rPr>
        <vertAlign val="superscript"/>
        <sz val="11"/>
        <color theme="1"/>
        <rFont val="ＭＳ Ｐゴシック"/>
        <family val="3"/>
        <charset val="128"/>
        <scheme val="minor"/>
      </rPr>
      <t>2</t>
    </r>
    <r>
      <rPr>
        <sz val="11"/>
        <color theme="1"/>
        <rFont val="ＭＳ Ｐゴシック"/>
        <family val="2"/>
        <scheme val="minor"/>
      </rPr>
      <t>検定が可能）</t>
    </r>
    <rPh sb="0" eb="2">
      <t>タイショウ</t>
    </rPh>
    <rPh sb="2" eb="3">
      <t>スウ</t>
    </rPh>
    <rPh sb="4" eb="5">
      <t>スク</t>
    </rPh>
    <rPh sb="12" eb="14">
      <t>ヘイゴウ</t>
    </rPh>
    <rPh sb="15" eb="16">
      <t>ジ</t>
    </rPh>
    <rPh sb="30" eb="32">
      <t>ケンテイ</t>
    </rPh>
    <rPh sb="33" eb="35">
      <t>カノウ</t>
    </rPh>
    <phoneticPr fontId="2"/>
  </si>
  <si>
    <t>性別
〔男1/
女2〕</t>
    <rPh sb="4" eb="5">
      <t>オトコ</t>
    </rPh>
    <rPh sb="8" eb="9">
      <t>オンナ</t>
    </rPh>
    <phoneticPr fontId="2"/>
  </si>
  <si>
    <t>年齢
〔歳〕</t>
    <rPh sb="4" eb="5">
      <t>サイ</t>
    </rPh>
    <phoneticPr fontId="2"/>
  </si>
  <si>
    <t>メタボ判定
〔なし1/予備
群2/あり3〕</t>
    <rPh sb="11" eb="13">
      <t>ヨビ</t>
    </rPh>
    <rPh sb="14" eb="15">
      <t>グン</t>
    </rPh>
    <phoneticPr fontId="2"/>
  </si>
  <si>
    <t>身長
〔cm〕</t>
  </si>
  <si>
    <t>体重
〔kg〕</t>
  </si>
  <si>
    <t>腹囲
〔cm〕</t>
  </si>
  <si>
    <t>Hb
〔g/dL〕</t>
  </si>
  <si>
    <t>Ht
〔％〕</t>
  </si>
  <si>
    <t>空腹時
血糖
〔mg/dL〕</t>
    <rPh sb="2" eb="3">
      <t>ジ</t>
    </rPh>
    <phoneticPr fontId="2"/>
  </si>
  <si>
    <t>γGTP
〔IU/L〕</t>
  </si>
  <si>
    <t>中性脂肪
〔mg/dL〕</t>
  </si>
  <si>
    <t>LDLコレ
ステロール
〔mg/dL〕</t>
  </si>
  <si>
    <t>HDLコレ
ステロール
〔mg/dL〕</t>
  </si>
  <si>
    <t>クレア
チニン
〔mg/dL〕</t>
  </si>
  <si>
    <t>喫煙習慣
〔問診表〕</t>
    <rPh sb="2" eb="4">
      <t>シュウカン</t>
    </rPh>
    <rPh sb="6" eb="9">
      <t>モンシンヒョウ</t>
    </rPh>
    <phoneticPr fontId="2"/>
  </si>
  <si>
    <t>飲酒量
〔問診表〕</t>
  </si>
  <si>
    <t>睡眠
〔問題なし0/
問題あり1〕</t>
    <rPh sb="4" eb="6">
      <t>モンダイ</t>
    </rPh>
    <rPh sb="11" eb="13">
      <t>モンダイ</t>
    </rPh>
    <phoneticPr fontId="2"/>
  </si>
  <si>
    <t>介入後の
腹囲
〔cm〕</t>
    <rPh sb="5" eb="7">
      <t>フクイ</t>
    </rPh>
    <phoneticPr fontId="2"/>
  </si>
  <si>
    <t>HbA1c
（NGSP）
〔％〕</t>
  </si>
  <si>
    <t>服薬1
（血圧）
〔無0/有1〕</t>
    <rPh sb="10" eb="11">
      <t>ナ</t>
    </rPh>
    <rPh sb="13" eb="14">
      <t>アリ</t>
    </rPh>
    <phoneticPr fontId="2"/>
  </si>
  <si>
    <t>服薬2
（血糖）
〔無0/有1〕</t>
    <phoneticPr fontId="2"/>
  </si>
  <si>
    <t>服薬3
（脂質）
〔無0/有1〕</t>
    <phoneticPr fontId="2"/>
  </si>
  <si>
    <t>AST
（GOT）
〔IU/L〕</t>
    <phoneticPr fontId="2"/>
  </si>
  <si>
    <t>ALT
（GPT）
〔IU/L〕</t>
    <phoneticPr fontId="2"/>
  </si>
  <si>
    <t>飲酒頻度
〔問診表〕</t>
    <rPh sb="2" eb="4">
      <t>ヒンド</t>
    </rPh>
    <phoneticPr fontId="2"/>
  </si>
  <si>
    <t>収縮期
血圧
〔mmHg〕</t>
    <phoneticPr fontId="2"/>
  </si>
  <si>
    <t>拡張期
血圧
〔mmHg〕</t>
    <phoneticPr fontId="2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</si>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</sst>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0000_ "/>
    <numFmt numFmtId="177" formatCode="0.00_ "/>
    <numFmt numFmtId="178" formatCode="0.000_ "/>
    <numFmt numFmtId="179" formatCode="0.00_);[Red]\(0.00\)"/>
    <numFmt numFmtId="180" formatCode="0.0%"/>
  </numFmts>
  <fonts count="11">
    <font>
      <sz val="11"/>
      <color theme="1"/>
      <name val="ＭＳ Ｐゴシック"/>
      <family val="2"/>
      <scheme val="minor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1"/>
      <color theme="1"/>
      <name val="Arial Unicode MS"/>
      <family val="3"/>
      <charset val="128"/>
    </font>
    <font>
      <vertAlign val="superscript"/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/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Continuous"/>
    </xf>
    <xf numFmtId="10" fontId="0" fillId="0" borderId="0" xfId="0" applyNumberFormat="1"/>
    <xf numFmtId="10" fontId="0" fillId="0" borderId="5" xfId="0" applyNumberFormat="1" applyBorder="1"/>
    <xf numFmtId="0" fontId="0" fillId="0" borderId="0" xfId="0" applyAlignment="1">
      <alignment horizontal="center"/>
    </xf>
    <xf numFmtId="176" fontId="0" fillId="0" borderId="0" xfId="0" applyNumberFormat="1"/>
    <xf numFmtId="176" fontId="0" fillId="0" borderId="5" xfId="0" applyNumberFormat="1" applyBorder="1"/>
    <xf numFmtId="177" fontId="0" fillId="0" borderId="0" xfId="0" applyNumberFormat="1"/>
    <xf numFmtId="177" fontId="0" fillId="0" borderId="5" xfId="0" applyNumberFormat="1" applyBorder="1"/>
    <xf numFmtId="0" fontId="0" fillId="0" borderId="6" xfId="0" applyBorder="1" applyAlignment="1">
      <alignment horizontal="center" wrapText="1"/>
    </xf>
    <xf numFmtId="178" fontId="0" fillId="0" borderId="0" xfId="0" applyNumberFormat="1"/>
    <xf numFmtId="178" fontId="0" fillId="0" borderId="5" xfId="0" applyNumberFormat="1" applyBorder="1"/>
    <xf numFmtId="0" fontId="7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0" fontId="8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177" fontId="9" fillId="0" borderId="0" xfId="0" applyNumberFormat="1" applyFont="1"/>
    <xf numFmtId="0" fontId="0" fillId="0" borderId="7" xfId="0" applyBorder="1"/>
    <xf numFmtId="0" fontId="0" fillId="0" borderId="5" xfId="0" applyBorder="1" applyAlignment="1">
      <alignment horizontal="center"/>
    </xf>
    <xf numFmtId="177" fontId="9" fillId="0" borderId="5" xfId="0" applyNumberFormat="1" applyFont="1" applyBorder="1"/>
    <xf numFmtId="179" fontId="9" fillId="0" borderId="5" xfId="0" applyNumberFormat="1" applyFont="1" applyBorder="1"/>
    <xf numFmtId="0" fontId="5" fillId="0" borderId="2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6" xfId="0" applyBorder="1"/>
    <xf numFmtId="0" fontId="0" fillId="0" borderId="12" xfId="0" applyBorder="1"/>
    <xf numFmtId="0" fontId="0" fillId="0" borderId="13" xfId="0" applyBorder="1"/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9" xfId="0" applyBorder="1"/>
    <xf numFmtId="180" fontId="0" fillId="0" borderId="0" xfId="0" applyNumberFormat="1"/>
    <xf numFmtId="180" fontId="0" fillId="0" borderId="9" xfId="0" applyNumberFormat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4" xfId="0" applyBorder="1"/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424266364697718E-2"/>
          <c:y val="2.5576135369442452E-2"/>
          <c:w val="0.88337270341207352"/>
          <c:h val="0.794185954028473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度数分布表・ヒストグラム!$B$24</c:f>
              <c:strCache>
                <c:ptCount val="1"/>
                <c:pt idx="0">
                  <c:v>男性</c:v>
                </c:pt>
              </c:strCache>
            </c:strRef>
          </c:tx>
          <c:invertIfNegative val="0"/>
          <c:cat>
            <c:strRef>
              <c:f>度数分布表・ヒストグラム!$A$25:$A$38</c:f>
              <c:strCache>
                <c:ptCount val="14"/>
                <c:pt idx="0">
                  <c:v>30-34</c:v>
                </c:pt>
                <c:pt idx="1">
                  <c:v>35-39</c:v>
                </c:pt>
                <c:pt idx="2">
                  <c:v>40-44</c:v>
                </c:pt>
                <c:pt idx="3">
                  <c:v>45-49</c:v>
                </c:pt>
                <c:pt idx="4">
                  <c:v>50-54</c:v>
                </c:pt>
                <c:pt idx="5">
                  <c:v>55-59</c:v>
                </c:pt>
                <c:pt idx="6">
                  <c:v>60-64</c:v>
                </c:pt>
                <c:pt idx="7">
                  <c:v>65-69</c:v>
                </c:pt>
                <c:pt idx="8">
                  <c:v>70-74</c:v>
                </c:pt>
                <c:pt idx="9">
                  <c:v>75-79</c:v>
                </c:pt>
                <c:pt idx="10">
                  <c:v>80-84</c:v>
                </c:pt>
                <c:pt idx="11">
                  <c:v>85-89</c:v>
                </c:pt>
                <c:pt idx="12">
                  <c:v>90-94</c:v>
                </c:pt>
                <c:pt idx="13">
                  <c:v>95-99</c:v>
                </c:pt>
              </c:strCache>
            </c:strRef>
          </c:cat>
          <c:val>
            <c:numRef>
              <c:f>度数分布表・ヒストグラム!$B$25:$B$38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8</c:v>
                </c:pt>
                <c:pt idx="4">
                  <c:v>18</c:v>
                </c:pt>
                <c:pt idx="5">
                  <c:v>29</c:v>
                </c:pt>
                <c:pt idx="6">
                  <c:v>47</c:v>
                </c:pt>
                <c:pt idx="7">
                  <c:v>21</c:v>
                </c:pt>
                <c:pt idx="8">
                  <c:v>15</c:v>
                </c:pt>
                <c:pt idx="9">
                  <c:v>9</c:v>
                </c:pt>
                <c:pt idx="10">
                  <c:v>8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9-4C2D-A949-98969FEB6387}"/>
            </c:ext>
          </c:extLst>
        </c:ser>
        <c:ser>
          <c:idx val="1"/>
          <c:order val="1"/>
          <c:tx>
            <c:strRef>
              <c:f>度数分布表・ヒストグラム!$C$24</c:f>
              <c:strCache>
                <c:ptCount val="1"/>
                <c:pt idx="0">
                  <c:v>女性</c:v>
                </c:pt>
              </c:strCache>
            </c:strRef>
          </c:tx>
          <c:invertIfNegative val="0"/>
          <c:cat>
            <c:strRef>
              <c:f>度数分布表・ヒストグラム!$A$25:$A$38</c:f>
              <c:strCache>
                <c:ptCount val="14"/>
                <c:pt idx="0">
                  <c:v>30-34</c:v>
                </c:pt>
                <c:pt idx="1">
                  <c:v>35-39</c:v>
                </c:pt>
                <c:pt idx="2">
                  <c:v>40-44</c:v>
                </c:pt>
                <c:pt idx="3">
                  <c:v>45-49</c:v>
                </c:pt>
                <c:pt idx="4">
                  <c:v>50-54</c:v>
                </c:pt>
                <c:pt idx="5">
                  <c:v>55-59</c:v>
                </c:pt>
                <c:pt idx="6">
                  <c:v>60-64</c:v>
                </c:pt>
                <c:pt idx="7">
                  <c:v>65-69</c:v>
                </c:pt>
                <c:pt idx="8">
                  <c:v>70-74</c:v>
                </c:pt>
                <c:pt idx="9">
                  <c:v>75-79</c:v>
                </c:pt>
                <c:pt idx="10">
                  <c:v>80-84</c:v>
                </c:pt>
                <c:pt idx="11">
                  <c:v>85-89</c:v>
                </c:pt>
                <c:pt idx="12">
                  <c:v>90-94</c:v>
                </c:pt>
                <c:pt idx="13">
                  <c:v>95-99</c:v>
                </c:pt>
              </c:strCache>
            </c:strRef>
          </c:cat>
          <c:val>
            <c:numRef>
              <c:f>度数分布表・ヒストグラム!$C$25:$C$38</c:f>
              <c:numCache>
                <c:formatCode>General</c:formatCode>
                <c:ptCount val="14"/>
                <c:pt idx="0">
                  <c:v>1</c:v>
                </c:pt>
                <c:pt idx="1">
                  <c:v>15</c:v>
                </c:pt>
                <c:pt idx="2">
                  <c:v>33</c:v>
                </c:pt>
                <c:pt idx="3">
                  <c:v>74</c:v>
                </c:pt>
                <c:pt idx="4">
                  <c:v>99</c:v>
                </c:pt>
                <c:pt idx="5">
                  <c:v>55</c:v>
                </c:pt>
                <c:pt idx="6">
                  <c:v>39</c:v>
                </c:pt>
                <c:pt idx="7">
                  <c:v>8</c:v>
                </c:pt>
                <c:pt idx="8">
                  <c:v>6</c:v>
                </c:pt>
                <c:pt idx="9">
                  <c:v>6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A9-4C2D-A949-98969FEB6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848320"/>
        <c:axId val="120595008"/>
      </c:barChart>
      <c:catAx>
        <c:axId val="121848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20595008"/>
        <c:crosses val="autoZero"/>
        <c:auto val="1"/>
        <c:lblAlgn val="ctr"/>
        <c:lblOffset val="100"/>
        <c:noMultiLvlLbl val="0"/>
      </c:catAx>
      <c:valAx>
        <c:axId val="120595008"/>
        <c:scaling>
          <c:orientation val="minMax"/>
          <c:max val="1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184832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altLang="ja-JP" sz="1400"/>
              <a:t>BMI</a:t>
            </a:r>
            <a:r>
              <a:rPr lang="ja-JP" altLang="en-US" sz="1400"/>
              <a:t>と収縮期血圧</a:t>
            </a:r>
          </a:p>
        </c:rich>
      </c:tx>
      <c:layout>
        <c:manualLayout>
          <c:xMode val="edge"/>
          <c:yMode val="edge"/>
          <c:x val="0.4147979002624671"/>
          <c:y val="2.34741784037558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856645192078265"/>
          <c:y val="0.10297382721526006"/>
          <c:w val="0.86394877912988144"/>
          <c:h val="0.77817548334627185"/>
        </c:manualLayout>
      </c:layout>
      <c:scatterChart>
        <c:scatterStyle val="lineMarker"/>
        <c:varyColors val="0"/>
        <c:ser>
          <c:idx val="0"/>
          <c:order val="0"/>
          <c:tx>
            <c:strRef>
              <c:f>データ!$H$1</c:f>
              <c:strCache>
                <c:ptCount val="1"/>
                <c:pt idx="0">
                  <c:v>収縮期
血圧
〔mmHg〕</c:v>
                </c:pt>
              </c:strCache>
            </c:strRef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36972067127972641"/>
                  <c:y val="0.16824165465232338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1400"/>
                  </a:pPr>
                  <a:endParaRPr lang="ja-JP"/>
                </a:p>
              </c:txPr>
            </c:trendlineLbl>
          </c:trendline>
          <c:xVal>
            <c:numRef>
              <c:f>データ!$G$2:$G$501</c:f>
              <c:numCache>
                <c:formatCode>General</c:formatCode>
                <c:ptCount val="500"/>
                <c:pt idx="0">
                  <c:v>87</c:v>
                </c:pt>
                <c:pt idx="1">
                  <c:v>97</c:v>
                </c:pt>
                <c:pt idx="2">
                  <c:v>101.5</c:v>
                </c:pt>
                <c:pt idx="3">
                  <c:v>96.3</c:v>
                </c:pt>
                <c:pt idx="4">
                  <c:v>89.5</c:v>
                </c:pt>
                <c:pt idx="5">
                  <c:v>91.5</c:v>
                </c:pt>
                <c:pt idx="6">
                  <c:v>87</c:v>
                </c:pt>
                <c:pt idx="7">
                  <c:v>97.5</c:v>
                </c:pt>
                <c:pt idx="8">
                  <c:v>86.5</c:v>
                </c:pt>
                <c:pt idx="9">
                  <c:v>90</c:v>
                </c:pt>
                <c:pt idx="10">
                  <c:v>88.5</c:v>
                </c:pt>
                <c:pt idx="11">
                  <c:v>99.5</c:v>
                </c:pt>
                <c:pt idx="12">
                  <c:v>85.9</c:v>
                </c:pt>
                <c:pt idx="13">
                  <c:v>101.5</c:v>
                </c:pt>
                <c:pt idx="14">
                  <c:v>85</c:v>
                </c:pt>
                <c:pt idx="15">
                  <c:v>90</c:v>
                </c:pt>
                <c:pt idx="16">
                  <c:v>88.5</c:v>
                </c:pt>
                <c:pt idx="17">
                  <c:v>95.3</c:v>
                </c:pt>
                <c:pt idx="18">
                  <c:v>86</c:v>
                </c:pt>
                <c:pt idx="19">
                  <c:v>90.5</c:v>
                </c:pt>
                <c:pt idx="20">
                  <c:v>89.5</c:v>
                </c:pt>
                <c:pt idx="21">
                  <c:v>106</c:v>
                </c:pt>
                <c:pt idx="22">
                  <c:v>85</c:v>
                </c:pt>
                <c:pt idx="23">
                  <c:v>87</c:v>
                </c:pt>
                <c:pt idx="24">
                  <c:v>89.5</c:v>
                </c:pt>
                <c:pt idx="25">
                  <c:v>89</c:v>
                </c:pt>
                <c:pt idx="26">
                  <c:v>86</c:v>
                </c:pt>
                <c:pt idx="27">
                  <c:v>86.1</c:v>
                </c:pt>
                <c:pt idx="28">
                  <c:v>106</c:v>
                </c:pt>
                <c:pt idx="29">
                  <c:v>98</c:v>
                </c:pt>
                <c:pt idx="30">
                  <c:v>88</c:v>
                </c:pt>
                <c:pt idx="31">
                  <c:v>106</c:v>
                </c:pt>
                <c:pt idx="32">
                  <c:v>94</c:v>
                </c:pt>
                <c:pt idx="33">
                  <c:v>95</c:v>
                </c:pt>
                <c:pt idx="34">
                  <c:v>85</c:v>
                </c:pt>
                <c:pt idx="35">
                  <c:v>87.5</c:v>
                </c:pt>
                <c:pt idx="36">
                  <c:v>88</c:v>
                </c:pt>
                <c:pt idx="37">
                  <c:v>86.5</c:v>
                </c:pt>
                <c:pt idx="38">
                  <c:v>86.6</c:v>
                </c:pt>
                <c:pt idx="39">
                  <c:v>85</c:v>
                </c:pt>
                <c:pt idx="40">
                  <c:v>76</c:v>
                </c:pt>
                <c:pt idx="41">
                  <c:v>75</c:v>
                </c:pt>
                <c:pt idx="42">
                  <c:v>85</c:v>
                </c:pt>
                <c:pt idx="43">
                  <c:v>84</c:v>
                </c:pt>
                <c:pt idx="44">
                  <c:v>66</c:v>
                </c:pt>
                <c:pt idx="45">
                  <c:v>84.5</c:v>
                </c:pt>
                <c:pt idx="46">
                  <c:v>73.5</c:v>
                </c:pt>
                <c:pt idx="47">
                  <c:v>91</c:v>
                </c:pt>
                <c:pt idx="48">
                  <c:v>66.5</c:v>
                </c:pt>
                <c:pt idx="49">
                  <c:v>80.599999999999994</c:v>
                </c:pt>
                <c:pt idx="50">
                  <c:v>68</c:v>
                </c:pt>
                <c:pt idx="51">
                  <c:v>80</c:v>
                </c:pt>
                <c:pt idx="52">
                  <c:v>80</c:v>
                </c:pt>
                <c:pt idx="53">
                  <c:v>78.5</c:v>
                </c:pt>
                <c:pt idx="54">
                  <c:v>80</c:v>
                </c:pt>
                <c:pt idx="55">
                  <c:v>74</c:v>
                </c:pt>
                <c:pt idx="56">
                  <c:v>79</c:v>
                </c:pt>
                <c:pt idx="57">
                  <c:v>83</c:v>
                </c:pt>
                <c:pt idx="58">
                  <c:v>82</c:v>
                </c:pt>
                <c:pt idx="59">
                  <c:v>84.5</c:v>
                </c:pt>
                <c:pt idx="60">
                  <c:v>83</c:v>
                </c:pt>
                <c:pt idx="61">
                  <c:v>73.7</c:v>
                </c:pt>
                <c:pt idx="62">
                  <c:v>83.3</c:v>
                </c:pt>
                <c:pt idx="63">
                  <c:v>79</c:v>
                </c:pt>
                <c:pt idx="64">
                  <c:v>77</c:v>
                </c:pt>
                <c:pt idx="65">
                  <c:v>79</c:v>
                </c:pt>
                <c:pt idx="66">
                  <c:v>75</c:v>
                </c:pt>
                <c:pt idx="67">
                  <c:v>70</c:v>
                </c:pt>
                <c:pt idx="68">
                  <c:v>82.5</c:v>
                </c:pt>
                <c:pt idx="69">
                  <c:v>76</c:v>
                </c:pt>
                <c:pt idx="70">
                  <c:v>72</c:v>
                </c:pt>
                <c:pt idx="71">
                  <c:v>80</c:v>
                </c:pt>
                <c:pt idx="72">
                  <c:v>80</c:v>
                </c:pt>
                <c:pt idx="73">
                  <c:v>78</c:v>
                </c:pt>
                <c:pt idx="74">
                  <c:v>79</c:v>
                </c:pt>
                <c:pt idx="75">
                  <c:v>81</c:v>
                </c:pt>
                <c:pt idx="76">
                  <c:v>86.5</c:v>
                </c:pt>
                <c:pt idx="77">
                  <c:v>79.7</c:v>
                </c:pt>
                <c:pt idx="78">
                  <c:v>81.5</c:v>
                </c:pt>
                <c:pt idx="79">
                  <c:v>83.5</c:v>
                </c:pt>
                <c:pt idx="80">
                  <c:v>83.5</c:v>
                </c:pt>
                <c:pt idx="81">
                  <c:v>74.5</c:v>
                </c:pt>
                <c:pt idx="82">
                  <c:v>87</c:v>
                </c:pt>
                <c:pt idx="83">
                  <c:v>81.5</c:v>
                </c:pt>
                <c:pt idx="84">
                  <c:v>84.5</c:v>
                </c:pt>
                <c:pt idx="85">
                  <c:v>86</c:v>
                </c:pt>
                <c:pt idx="86">
                  <c:v>83</c:v>
                </c:pt>
                <c:pt idx="87">
                  <c:v>83.2</c:v>
                </c:pt>
                <c:pt idx="88">
                  <c:v>99.8</c:v>
                </c:pt>
                <c:pt idx="89">
                  <c:v>84</c:v>
                </c:pt>
                <c:pt idx="90">
                  <c:v>75.2</c:v>
                </c:pt>
                <c:pt idx="91">
                  <c:v>74.5</c:v>
                </c:pt>
                <c:pt idx="92">
                  <c:v>86.2</c:v>
                </c:pt>
                <c:pt idx="93">
                  <c:v>78</c:v>
                </c:pt>
                <c:pt idx="94">
                  <c:v>73.5</c:v>
                </c:pt>
                <c:pt idx="95">
                  <c:v>83.5</c:v>
                </c:pt>
                <c:pt idx="96">
                  <c:v>83</c:v>
                </c:pt>
                <c:pt idx="97">
                  <c:v>81.5</c:v>
                </c:pt>
                <c:pt idx="98">
                  <c:v>82</c:v>
                </c:pt>
                <c:pt idx="99">
                  <c:v>83.5</c:v>
                </c:pt>
                <c:pt idx="100">
                  <c:v>80.3</c:v>
                </c:pt>
                <c:pt idx="101">
                  <c:v>73.5</c:v>
                </c:pt>
                <c:pt idx="102">
                  <c:v>91</c:v>
                </c:pt>
                <c:pt idx="103">
                  <c:v>84.5</c:v>
                </c:pt>
                <c:pt idx="104">
                  <c:v>81.2</c:v>
                </c:pt>
                <c:pt idx="105">
                  <c:v>80</c:v>
                </c:pt>
                <c:pt idx="106">
                  <c:v>77</c:v>
                </c:pt>
                <c:pt idx="107">
                  <c:v>74</c:v>
                </c:pt>
                <c:pt idx="108">
                  <c:v>73</c:v>
                </c:pt>
                <c:pt idx="109">
                  <c:v>75.099999999999994</c:v>
                </c:pt>
                <c:pt idx="110">
                  <c:v>80.5</c:v>
                </c:pt>
                <c:pt idx="111">
                  <c:v>72.5</c:v>
                </c:pt>
                <c:pt idx="112">
                  <c:v>98</c:v>
                </c:pt>
                <c:pt idx="113">
                  <c:v>100</c:v>
                </c:pt>
                <c:pt idx="114">
                  <c:v>90.4</c:v>
                </c:pt>
                <c:pt idx="115">
                  <c:v>91.6</c:v>
                </c:pt>
                <c:pt idx="116">
                  <c:v>99.5</c:v>
                </c:pt>
                <c:pt idx="117">
                  <c:v>96.5</c:v>
                </c:pt>
                <c:pt idx="118">
                  <c:v>90.5</c:v>
                </c:pt>
                <c:pt idx="119">
                  <c:v>103</c:v>
                </c:pt>
                <c:pt idx="120">
                  <c:v>99</c:v>
                </c:pt>
                <c:pt idx="121">
                  <c:v>95</c:v>
                </c:pt>
                <c:pt idx="122">
                  <c:v>94.5</c:v>
                </c:pt>
                <c:pt idx="123">
                  <c:v>94.5</c:v>
                </c:pt>
                <c:pt idx="124">
                  <c:v>101</c:v>
                </c:pt>
                <c:pt idx="125">
                  <c:v>108</c:v>
                </c:pt>
                <c:pt idx="126">
                  <c:v>94.4</c:v>
                </c:pt>
                <c:pt idx="127">
                  <c:v>97</c:v>
                </c:pt>
                <c:pt idx="128">
                  <c:v>91</c:v>
                </c:pt>
                <c:pt idx="129">
                  <c:v>96.5</c:v>
                </c:pt>
                <c:pt idx="130">
                  <c:v>104.1</c:v>
                </c:pt>
                <c:pt idx="131">
                  <c:v>103</c:v>
                </c:pt>
                <c:pt idx="132">
                  <c:v>93</c:v>
                </c:pt>
                <c:pt idx="133">
                  <c:v>94.5</c:v>
                </c:pt>
                <c:pt idx="134">
                  <c:v>90.5</c:v>
                </c:pt>
                <c:pt idx="135">
                  <c:v>94.6</c:v>
                </c:pt>
                <c:pt idx="136">
                  <c:v>93</c:v>
                </c:pt>
                <c:pt idx="137">
                  <c:v>104</c:v>
                </c:pt>
                <c:pt idx="138">
                  <c:v>90</c:v>
                </c:pt>
                <c:pt idx="139">
                  <c:v>90</c:v>
                </c:pt>
                <c:pt idx="140">
                  <c:v>99</c:v>
                </c:pt>
                <c:pt idx="141">
                  <c:v>97</c:v>
                </c:pt>
                <c:pt idx="142">
                  <c:v>100</c:v>
                </c:pt>
                <c:pt idx="143">
                  <c:v>90</c:v>
                </c:pt>
                <c:pt idx="144">
                  <c:v>91</c:v>
                </c:pt>
                <c:pt idx="145">
                  <c:v>93.5</c:v>
                </c:pt>
                <c:pt idx="146">
                  <c:v>91</c:v>
                </c:pt>
                <c:pt idx="147">
                  <c:v>99</c:v>
                </c:pt>
                <c:pt idx="148">
                  <c:v>107</c:v>
                </c:pt>
                <c:pt idx="149">
                  <c:v>96.5</c:v>
                </c:pt>
                <c:pt idx="150">
                  <c:v>93</c:v>
                </c:pt>
                <c:pt idx="151">
                  <c:v>91</c:v>
                </c:pt>
                <c:pt idx="152">
                  <c:v>91</c:v>
                </c:pt>
                <c:pt idx="153">
                  <c:v>98.5</c:v>
                </c:pt>
                <c:pt idx="154">
                  <c:v>103.8</c:v>
                </c:pt>
                <c:pt idx="155">
                  <c:v>102.1</c:v>
                </c:pt>
                <c:pt idx="156">
                  <c:v>58.5</c:v>
                </c:pt>
                <c:pt idx="157">
                  <c:v>82</c:v>
                </c:pt>
                <c:pt idx="158">
                  <c:v>79.5</c:v>
                </c:pt>
                <c:pt idx="159">
                  <c:v>67</c:v>
                </c:pt>
                <c:pt idx="160">
                  <c:v>78</c:v>
                </c:pt>
                <c:pt idx="161">
                  <c:v>74</c:v>
                </c:pt>
                <c:pt idx="162">
                  <c:v>79</c:v>
                </c:pt>
                <c:pt idx="163">
                  <c:v>68</c:v>
                </c:pt>
                <c:pt idx="164">
                  <c:v>77.8</c:v>
                </c:pt>
                <c:pt idx="165">
                  <c:v>73</c:v>
                </c:pt>
                <c:pt idx="166">
                  <c:v>81</c:v>
                </c:pt>
                <c:pt idx="167">
                  <c:v>89.5</c:v>
                </c:pt>
                <c:pt idx="168">
                  <c:v>62</c:v>
                </c:pt>
                <c:pt idx="169">
                  <c:v>73</c:v>
                </c:pt>
                <c:pt idx="170">
                  <c:v>74</c:v>
                </c:pt>
                <c:pt idx="171">
                  <c:v>62.2</c:v>
                </c:pt>
                <c:pt idx="172">
                  <c:v>63.2</c:v>
                </c:pt>
                <c:pt idx="173">
                  <c:v>78</c:v>
                </c:pt>
                <c:pt idx="174">
                  <c:v>86.7</c:v>
                </c:pt>
                <c:pt idx="175">
                  <c:v>72</c:v>
                </c:pt>
                <c:pt idx="176">
                  <c:v>69</c:v>
                </c:pt>
                <c:pt idx="177">
                  <c:v>80</c:v>
                </c:pt>
                <c:pt idx="178">
                  <c:v>86.5</c:v>
                </c:pt>
                <c:pt idx="179">
                  <c:v>80</c:v>
                </c:pt>
                <c:pt idx="180">
                  <c:v>81</c:v>
                </c:pt>
                <c:pt idx="181">
                  <c:v>71</c:v>
                </c:pt>
                <c:pt idx="182">
                  <c:v>78</c:v>
                </c:pt>
                <c:pt idx="183">
                  <c:v>107</c:v>
                </c:pt>
                <c:pt idx="184">
                  <c:v>88</c:v>
                </c:pt>
                <c:pt idx="185">
                  <c:v>65</c:v>
                </c:pt>
                <c:pt idx="186">
                  <c:v>72.8</c:v>
                </c:pt>
                <c:pt idx="187">
                  <c:v>81</c:v>
                </c:pt>
                <c:pt idx="188">
                  <c:v>84</c:v>
                </c:pt>
                <c:pt idx="189">
                  <c:v>70</c:v>
                </c:pt>
                <c:pt idx="190">
                  <c:v>82.5</c:v>
                </c:pt>
                <c:pt idx="191">
                  <c:v>85</c:v>
                </c:pt>
                <c:pt idx="192">
                  <c:v>83</c:v>
                </c:pt>
                <c:pt idx="193">
                  <c:v>65.8</c:v>
                </c:pt>
                <c:pt idx="194">
                  <c:v>72.400000000000006</c:v>
                </c:pt>
                <c:pt idx="195">
                  <c:v>71</c:v>
                </c:pt>
                <c:pt idx="196">
                  <c:v>76</c:v>
                </c:pt>
                <c:pt idx="197">
                  <c:v>77.400000000000006</c:v>
                </c:pt>
                <c:pt idx="198">
                  <c:v>76.5</c:v>
                </c:pt>
                <c:pt idx="199">
                  <c:v>88</c:v>
                </c:pt>
                <c:pt idx="200">
                  <c:v>70.5</c:v>
                </c:pt>
                <c:pt idx="201">
                  <c:v>72</c:v>
                </c:pt>
                <c:pt idx="202">
                  <c:v>79</c:v>
                </c:pt>
                <c:pt idx="203">
                  <c:v>87.3</c:v>
                </c:pt>
                <c:pt idx="204">
                  <c:v>69</c:v>
                </c:pt>
                <c:pt idx="205">
                  <c:v>73.2</c:v>
                </c:pt>
                <c:pt idx="206">
                  <c:v>87.3</c:v>
                </c:pt>
                <c:pt idx="207">
                  <c:v>78</c:v>
                </c:pt>
                <c:pt idx="208">
                  <c:v>75.5</c:v>
                </c:pt>
                <c:pt idx="209">
                  <c:v>80.5</c:v>
                </c:pt>
                <c:pt idx="210">
                  <c:v>76</c:v>
                </c:pt>
                <c:pt idx="211">
                  <c:v>64</c:v>
                </c:pt>
                <c:pt idx="212">
                  <c:v>71.5</c:v>
                </c:pt>
                <c:pt idx="213">
                  <c:v>74.599999999999994</c:v>
                </c:pt>
                <c:pt idx="214">
                  <c:v>80.2</c:v>
                </c:pt>
                <c:pt idx="215">
                  <c:v>65</c:v>
                </c:pt>
                <c:pt idx="216">
                  <c:v>67.5</c:v>
                </c:pt>
                <c:pt idx="217">
                  <c:v>85</c:v>
                </c:pt>
                <c:pt idx="218">
                  <c:v>71</c:v>
                </c:pt>
                <c:pt idx="219">
                  <c:v>80</c:v>
                </c:pt>
                <c:pt idx="220">
                  <c:v>70.5</c:v>
                </c:pt>
                <c:pt idx="221">
                  <c:v>77.5</c:v>
                </c:pt>
                <c:pt idx="222">
                  <c:v>77</c:v>
                </c:pt>
                <c:pt idx="223">
                  <c:v>69</c:v>
                </c:pt>
                <c:pt idx="224">
                  <c:v>84</c:v>
                </c:pt>
                <c:pt idx="225">
                  <c:v>63.5</c:v>
                </c:pt>
                <c:pt idx="226">
                  <c:v>89</c:v>
                </c:pt>
                <c:pt idx="227">
                  <c:v>64</c:v>
                </c:pt>
                <c:pt idx="228">
                  <c:v>66.099999999999994</c:v>
                </c:pt>
                <c:pt idx="229">
                  <c:v>78</c:v>
                </c:pt>
                <c:pt idx="230">
                  <c:v>73</c:v>
                </c:pt>
                <c:pt idx="231">
                  <c:v>79.8</c:v>
                </c:pt>
                <c:pt idx="232">
                  <c:v>66</c:v>
                </c:pt>
                <c:pt idx="233">
                  <c:v>96</c:v>
                </c:pt>
                <c:pt idx="234">
                  <c:v>84.5</c:v>
                </c:pt>
                <c:pt idx="235">
                  <c:v>74.8</c:v>
                </c:pt>
                <c:pt idx="236">
                  <c:v>72</c:v>
                </c:pt>
                <c:pt idx="237">
                  <c:v>88</c:v>
                </c:pt>
                <c:pt idx="238">
                  <c:v>88</c:v>
                </c:pt>
                <c:pt idx="239">
                  <c:v>65.5</c:v>
                </c:pt>
                <c:pt idx="240">
                  <c:v>84.5</c:v>
                </c:pt>
                <c:pt idx="241">
                  <c:v>87</c:v>
                </c:pt>
                <c:pt idx="242">
                  <c:v>79.5</c:v>
                </c:pt>
                <c:pt idx="243">
                  <c:v>68</c:v>
                </c:pt>
                <c:pt idx="244">
                  <c:v>79</c:v>
                </c:pt>
                <c:pt idx="245">
                  <c:v>72.5</c:v>
                </c:pt>
                <c:pt idx="246">
                  <c:v>73.3</c:v>
                </c:pt>
                <c:pt idx="247">
                  <c:v>74</c:v>
                </c:pt>
                <c:pt idx="248">
                  <c:v>75</c:v>
                </c:pt>
                <c:pt idx="249">
                  <c:v>77</c:v>
                </c:pt>
                <c:pt idx="250">
                  <c:v>84</c:v>
                </c:pt>
                <c:pt idx="251">
                  <c:v>85.5</c:v>
                </c:pt>
                <c:pt idx="252">
                  <c:v>90</c:v>
                </c:pt>
                <c:pt idx="253">
                  <c:v>76</c:v>
                </c:pt>
                <c:pt idx="254">
                  <c:v>78</c:v>
                </c:pt>
                <c:pt idx="255">
                  <c:v>70.5</c:v>
                </c:pt>
                <c:pt idx="256">
                  <c:v>82</c:v>
                </c:pt>
                <c:pt idx="257">
                  <c:v>69</c:v>
                </c:pt>
                <c:pt idx="258">
                  <c:v>82</c:v>
                </c:pt>
                <c:pt idx="259">
                  <c:v>89.5</c:v>
                </c:pt>
                <c:pt idx="260">
                  <c:v>65</c:v>
                </c:pt>
                <c:pt idx="261">
                  <c:v>90</c:v>
                </c:pt>
                <c:pt idx="262">
                  <c:v>82.5</c:v>
                </c:pt>
                <c:pt idx="263">
                  <c:v>70</c:v>
                </c:pt>
                <c:pt idx="264">
                  <c:v>74.5</c:v>
                </c:pt>
                <c:pt idx="265">
                  <c:v>78</c:v>
                </c:pt>
                <c:pt idx="266">
                  <c:v>67.5</c:v>
                </c:pt>
                <c:pt idx="267">
                  <c:v>76.8</c:v>
                </c:pt>
                <c:pt idx="268">
                  <c:v>90.8</c:v>
                </c:pt>
                <c:pt idx="269">
                  <c:v>65.8</c:v>
                </c:pt>
                <c:pt idx="270">
                  <c:v>83.9</c:v>
                </c:pt>
                <c:pt idx="271">
                  <c:v>82.5</c:v>
                </c:pt>
                <c:pt idx="272">
                  <c:v>88.5</c:v>
                </c:pt>
                <c:pt idx="273">
                  <c:v>88</c:v>
                </c:pt>
                <c:pt idx="274">
                  <c:v>62</c:v>
                </c:pt>
                <c:pt idx="275">
                  <c:v>88</c:v>
                </c:pt>
                <c:pt idx="276">
                  <c:v>74</c:v>
                </c:pt>
                <c:pt idx="277">
                  <c:v>60.5</c:v>
                </c:pt>
                <c:pt idx="278">
                  <c:v>81</c:v>
                </c:pt>
                <c:pt idx="279">
                  <c:v>87.5</c:v>
                </c:pt>
                <c:pt idx="280">
                  <c:v>83.5</c:v>
                </c:pt>
                <c:pt idx="281">
                  <c:v>70.5</c:v>
                </c:pt>
                <c:pt idx="282">
                  <c:v>87.2</c:v>
                </c:pt>
                <c:pt idx="283">
                  <c:v>62</c:v>
                </c:pt>
                <c:pt idx="284">
                  <c:v>63</c:v>
                </c:pt>
                <c:pt idx="285">
                  <c:v>74</c:v>
                </c:pt>
                <c:pt idx="286">
                  <c:v>77</c:v>
                </c:pt>
                <c:pt idx="287">
                  <c:v>70</c:v>
                </c:pt>
                <c:pt idx="288">
                  <c:v>88</c:v>
                </c:pt>
                <c:pt idx="289">
                  <c:v>76</c:v>
                </c:pt>
                <c:pt idx="290">
                  <c:v>81</c:v>
                </c:pt>
                <c:pt idx="291">
                  <c:v>65.900000000000006</c:v>
                </c:pt>
                <c:pt idx="292">
                  <c:v>71</c:v>
                </c:pt>
                <c:pt idx="293">
                  <c:v>90</c:v>
                </c:pt>
                <c:pt idx="294">
                  <c:v>70</c:v>
                </c:pt>
                <c:pt idx="295">
                  <c:v>90</c:v>
                </c:pt>
                <c:pt idx="296">
                  <c:v>82</c:v>
                </c:pt>
                <c:pt idx="297">
                  <c:v>77.2</c:v>
                </c:pt>
                <c:pt idx="298">
                  <c:v>85.5</c:v>
                </c:pt>
                <c:pt idx="299">
                  <c:v>70</c:v>
                </c:pt>
                <c:pt idx="300">
                  <c:v>87</c:v>
                </c:pt>
                <c:pt idx="301">
                  <c:v>89</c:v>
                </c:pt>
                <c:pt idx="302">
                  <c:v>88.5</c:v>
                </c:pt>
                <c:pt idx="303">
                  <c:v>74.5</c:v>
                </c:pt>
                <c:pt idx="304">
                  <c:v>85.6</c:v>
                </c:pt>
                <c:pt idx="305">
                  <c:v>81.5</c:v>
                </c:pt>
                <c:pt idx="306">
                  <c:v>78</c:v>
                </c:pt>
                <c:pt idx="307">
                  <c:v>78.5</c:v>
                </c:pt>
                <c:pt idx="308">
                  <c:v>66</c:v>
                </c:pt>
                <c:pt idx="309">
                  <c:v>85.5</c:v>
                </c:pt>
                <c:pt idx="310">
                  <c:v>88</c:v>
                </c:pt>
                <c:pt idx="311">
                  <c:v>78.900000000000006</c:v>
                </c:pt>
                <c:pt idx="312">
                  <c:v>76</c:v>
                </c:pt>
                <c:pt idx="313">
                  <c:v>84</c:v>
                </c:pt>
                <c:pt idx="314">
                  <c:v>75</c:v>
                </c:pt>
                <c:pt idx="315">
                  <c:v>88</c:v>
                </c:pt>
                <c:pt idx="316">
                  <c:v>88</c:v>
                </c:pt>
                <c:pt idx="317">
                  <c:v>85.5</c:v>
                </c:pt>
                <c:pt idx="318">
                  <c:v>77</c:v>
                </c:pt>
                <c:pt idx="319">
                  <c:v>78</c:v>
                </c:pt>
                <c:pt idx="320">
                  <c:v>86</c:v>
                </c:pt>
                <c:pt idx="321">
                  <c:v>88</c:v>
                </c:pt>
                <c:pt idx="322">
                  <c:v>69.5</c:v>
                </c:pt>
                <c:pt idx="323">
                  <c:v>65.2</c:v>
                </c:pt>
                <c:pt idx="324">
                  <c:v>85</c:v>
                </c:pt>
                <c:pt idx="325">
                  <c:v>80</c:v>
                </c:pt>
                <c:pt idx="326">
                  <c:v>89.6</c:v>
                </c:pt>
                <c:pt idx="327">
                  <c:v>85.5</c:v>
                </c:pt>
                <c:pt idx="328">
                  <c:v>71</c:v>
                </c:pt>
                <c:pt idx="329">
                  <c:v>76.2</c:v>
                </c:pt>
                <c:pt idx="330">
                  <c:v>78</c:v>
                </c:pt>
                <c:pt idx="331">
                  <c:v>83.5</c:v>
                </c:pt>
                <c:pt idx="332">
                  <c:v>88.5</c:v>
                </c:pt>
                <c:pt idx="333">
                  <c:v>74</c:v>
                </c:pt>
                <c:pt idx="334">
                  <c:v>75</c:v>
                </c:pt>
                <c:pt idx="335">
                  <c:v>87</c:v>
                </c:pt>
                <c:pt idx="336">
                  <c:v>63.2</c:v>
                </c:pt>
                <c:pt idx="337">
                  <c:v>82.7</c:v>
                </c:pt>
                <c:pt idx="338">
                  <c:v>85.9</c:v>
                </c:pt>
                <c:pt idx="339">
                  <c:v>78</c:v>
                </c:pt>
                <c:pt idx="340">
                  <c:v>82</c:v>
                </c:pt>
                <c:pt idx="341">
                  <c:v>77.5</c:v>
                </c:pt>
                <c:pt idx="342">
                  <c:v>82</c:v>
                </c:pt>
                <c:pt idx="343">
                  <c:v>86</c:v>
                </c:pt>
                <c:pt idx="344">
                  <c:v>86</c:v>
                </c:pt>
                <c:pt idx="345">
                  <c:v>79</c:v>
                </c:pt>
                <c:pt idx="346">
                  <c:v>85.5</c:v>
                </c:pt>
                <c:pt idx="347">
                  <c:v>90.5</c:v>
                </c:pt>
                <c:pt idx="348">
                  <c:v>81.5</c:v>
                </c:pt>
                <c:pt idx="349">
                  <c:v>72</c:v>
                </c:pt>
                <c:pt idx="350">
                  <c:v>88</c:v>
                </c:pt>
                <c:pt idx="351">
                  <c:v>80.5</c:v>
                </c:pt>
                <c:pt idx="352">
                  <c:v>78.7</c:v>
                </c:pt>
                <c:pt idx="353">
                  <c:v>84</c:v>
                </c:pt>
                <c:pt idx="354">
                  <c:v>82.5</c:v>
                </c:pt>
                <c:pt idx="355">
                  <c:v>72</c:v>
                </c:pt>
                <c:pt idx="356">
                  <c:v>74</c:v>
                </c:pt>
                <c:pt idx="357">
                  <c:v>80</c:v>
                </c:pt>
                <c:pt idx="358">
                  <c:v>82</c:v>
                </c:pt>
                <c:pt idx="359">
                  <c:v>77.8</c:v>
                </c:pt>
                <c:pt idx="360">
                  <c:v>82</c:v>
                </c:pt>
                <c:pt idx="361">
                  <c:v>88</c:v>
                </c:pt>
                <c:pt idx="362">
                  <c:v>72.8</c:v>
                </c:pt>
                <c:pt idx="363">
                  <c:v>82.3</c:v>
                </c:pt>
                <c:pt idx="364">
                  <c:v>87</c:v>
                </c:pt>
                <c:pt idx="365">
                  <c:v>75.5</c:v>
                </c:pt>
                <c:pt idx="366">
                  <c:v>73</c:v>
                </c:pt>
                <c:pt idx="367">
                  <c:v>83</c:v>
                </c:pt>
                <c:pt idx="368">
                  <c:v>75</c:v>
                </c:pt>
                <c:pt idx="369">
                  <c:v>87</c:v>
                </c:pt>
                <c:pt idx="370">
                  <c:v>86</c:v>
                </c:pt>
                <c:pt idx="371">
                  <c:v>86.7</c:v>
                </c:pt>
                <c:pt idx="372">
                  <c:v>73.5</c:v>
                </c:pt>
                <c:pt idx="373">
                  <c:v>74</c:v>
                </c:pt>
                <c:pt idx="374">
                  <c:v>82.4</c:v>
                </c:pt>
                <c:pt idx="375">
                  <c:v>88</c:v>
                </c:pt>
                <c:pt idx="376">
                  <c:v>84</c:v>
                </c:pt>
                <c:pt idx="377">
                  <c:v>80</c:v>
                </c:pt>
                <c:pt idx="378">
                  <c:v>88</c:v>
                </c:pt>
                <c:pt idx="379">
                  <c:v>87.7</c:v>
                </c:pt>
                <c:pt idx="380">
                  <c:v>74.8</c:v>
                </c:pt>
                <c:pt idx="381">
                  <c:v>88</c:v>
                </c:pt>
                <c:pt idx="382">
                  <c:v>84</c:v>
                </c:pt>
                <c:pt idx="383">
                  <c:v>77</c:v>
                </c:pt>
                <c:pt idx="384">
                  <c:v>86</c:v>
                </c:pt>
                <c:pt idx="385">
                  <c:v>81.5</c:v>
                </c:pt>
                <c:pt idx="386">
                  <c:v>78</c:v>
                </c:pt>
                <c:pt idx="387">
                  <c:v>72</c:v>
                </c:pt>
                <c:pt idx="388">
                  <c:v>76</c:v>
                </c:pt>
                <c:pt idx="389">
                  <c:v>86</c:v>
                </c:pt>
                <c:pt idx="390">
                  <c:v>80</c:v>
                </c:pt>
                <c:pt idx="391">
                  <c:v>82</c:v>
                </c:pt>
                <c:pt idx="392">
                  <c:v>89.2</c:v>
                </c:pt>
                <c:pt idx="393">
                  <c:v>81.5</c:v>
                </c:pt>
                <c:pt idx="394">
                  <c:v>80.099999999999994</c:v>
                </c:pt>
                <c:pt idx="395">
                  <c:v>86.5</c:v>
                </c:pt>
                <c:pt idx="396">
                  <c:v>77.5</c:v>
                </c:pt>
                <c:pt idx="397">
                  <c:v>92</c:v>
                </c:pt>
                <c:pt idx="398">
                  <c:v>82.2</c:v>
                </c:pt>
                <c:pt idx="399">
                  <c:v>85</c:v>
                </c:pt>
                <c:pt idx="400">
                  <c:v>79.2</c:v>
                </c:pt>
                <c:pt idx="401">
                  <c:v>74.3</c:v>
                </c:pt>
                <c:pt idx="402">
                  <c:v>80</c:v>
                </c:pt>
                <c:pt idx="403">
                  <c:v>87</c:v>
                </c:pt>
                <c:pt idx="404">
                  <c:v>79</c:v>
                </c:pt>
                <c:pt idx="405">
                  <c:v>82.5</c:v>
                </c:pt>
                <c:pt idx="406">
                  <c:v>75.5</c:v>
                </c:pt>
                <c:pt idx="407">
                  <c:v>71.5</c:v>
                </c:pt>
                <c:pt idx="408">
                  <c:v>76</c:v>
                </c:pt>
                <c:pt idx="409">
                  <c:v>85.7</c:v>
                </c:pt>
                <c:pt idx="410">
                  <c:v>70.5</c:v>
                </c:pt>
                <c:pt idx="411">
                  <c:v>74.3</c:v>
                </c:pt>
                <c:pt idx="412">
                  <c:v>80.3</c:v>
                </c:pt>
                <c:pt idx="413">
                  <c:v>79.5</c:v>
                </c:pt>
                <c:pt idx="414">
                  <c:v>77.8</c:v>
                </c:pt>
                <c:pt idx="415">
                  <c:v>85.2</c:v>
                </c:pt>
                <c:pt idx="416">
                  <c:v>85.5</c:v>
                </c:pt>
                <c:pt idx="417">
                  <c:v>88.3</c:v>
                </c:pt>
                <c:pt idx="418">
                  <c:v>78.5</c:v>
                </c:pt>
                <c:pt idx="419">
                  <c:v>75</c:v>
                </c:pt>
                <c:pt idx="420">
                  <c:v>83.4</c:v>
                </c:pt>
                <c:pt idx="421">
                  <c:v>84.4</c:v>
                </c:pt>
                <c:pt idx="422">
                  <c:v>89.5</c:v>
                </c:pt>
                <c:pt idx="423">
                  <c:v>62.4</c:v>
                </c:pt>
                <c:pt idx="424">
                  <c:v>80</c:v>
                </c:pt>
                <c:pt idx="425">
                  <c:v>94</c:v>
                </c:pt>
                <c:pt idx="426">
                  <c:v>86.5</c:v>
                </c:pt>
                <c:pt idx="427">
                  <c:v>89</c:v>
                </c:pt>
                <c:pt idx="428">
                  <c:v>94.5</c:v>
                </c:pt>
                <c:pt idx="429">
                  <c:v>89.5</c:v>
                </c:pt>
                <c:pt idx="430">
                  <c:v>86</c:v>
                </c:pt>
                <c:pt idx="431">
                  <c:v>89.3</c:v>
                </c:pt>
                <c:pt idx="432">
                  <c:v>85.5</c:v>
                </c:pt>
                <c:pt idx="433">
                  <c:v>86</c:v>
                </c:pt>
                <c:pt idx="434">
                  <c:v>89.6</c:v>
                </c:pt>
                <c:pt idx="435">
                  <c:v>86.5</c:v>
                </c:pt>
                <c:pt idx="436">
                  <c:v>92</c:v>
                </c:pt>
                <c:pt idx="437">
                  <c:v>77.5</c:v>
                </c:pt>
                <c:pt idx="438">
                  <c:v>81.5</c:v>
                </c:pt>
                <c:pt idx="439">
                  <c:v>68.5</c:v>
                </c:pt>
                <c:pt idx="440">
                  <c:v>79</c:v>
                </c:pt>
                <c:pt idx="441">
                  <c:v>83</c:v>
                </c:pt>
                <c:pt idx="442">
                  <c:v>65.7</c:v>
                </c:pt>
                <c:pt idx="443">
                  <c:v>64</c:v>
                </c:pt>
                <c:pt idx="444">
                  <c:v>84.5</c:v>
                </c:pt>
                <c:pt idx="445">
                  <c:v>84</c:v>
                </c:pt>
                <c:pt idx="446">
                  <c:v>66</c:v>
                </c:pt>
                <c:pt idx="447">
                  <c:v>67</c:v>
                </c:pt>
                <c:pt idx="448">
                  <c:v>73</c:v>
                </c:pt>
                <c:pt idx="449">
                  <c:v>86.8</c:v>
                </c:pt>
                <c:pt idx="450">
                  <c:v>66</c:v>
                </c:pt>
                <c:pt idx="451">
                  <c:v>78</c:v>
                </c:pt>
                <c:pt idx="452">
                  <c:v>80.5</c:v>
                </c:pt>
                <c:pt idx="453">
                  <c:v>83</c:v>
                </c:pt>
                <c:pt idx="454">
                  <c:v>82</c:v>
                </c:pt>
                <c:pt idx="455">
                  <c:v>83</c:v>
                </c:pt>
                <c:pt idx="456">
                  <c:v>80.5</c:v>
                </c:pt>
                <c:pt idx="457">
                  <c:v>79</c:v>
                </c:pt>
                <c:pt idx="458">
                  <c:v>82</c:v>
                </c:pt>
                <c:pt idx="459">
                  <c:v>76.5</c:v>
                </c:pt>
                <c:pt idx="460">
                  <c:v>83</c:v>
                </c:pt>
                <c:pt idx="461">
                  <c:v>81.5</c:v>
                </c:pt>
                <c:pt idx="462">
                  <c:v>74.3</c:v>
                </c:pt>
                <c:pt idx="463">
                  <c:v>78.2</c:v>
                </c:pt>
                <c:pt idx="464">
                  <c:v>82</c:v>
                </c:pt>
                <c:pt idx="465">
                  <c:v>75.5</c:v>
                </c:pt>
                <c:pt idx="466">
                  <c:v>62</c:v>
                </c:pt>
                <c:pt idx="467">
                  <c:v>77</c:v>
                </c:pt>
                <c:pt idx="468">
                  <c:v>94</c:v>
                </c:pt>
                <c:pt idx="469">
                  <c:v>80.5</c:v>
                </c:pt>
                <c:pt idx="470">
                  <c:v>92.5</c:v>
                </c:pt>
                <c:pt idx="471">
                  <c:v>76.5</c:v>
                </c:pt>
                <c:pt idx="472">
                  <c:v>77.5</c:v>
                </c:pt>
                <c:pt idx="473">
                  <c:v>106.2</c:v>
                </c:pt>
                <c:pt idx="474">
                  <c:v>77</c:v>
                </c:pt>
                <c:pt idx="475">
                  <c:v>77</c:v>
                </c:pt>
                <c:pt idx="476">
                  <c:v>85.5</c:v>
                </c:pt>
                <c:pt idx="477">
                  <c:v>67</c:v>
                </c:pt>
                <c:pt idx="478">
                  <c:v>82.2</c:v>
                </c:pt>
                <c:pt idx="479">
                  <c:v>85</c:v>
                </c:pt>
                <c:pt idx="480">
                  <c:v>77</c:v>
                </c:pt>
                <c:pt idx="481">
                  <c:v>88</c:v>
                </c:pt>
                <c:pt idx="482">
                  <c:v>74</c:v>
                </c:pt>
                <c:pt idx="483">
                  <c:v>75</c:v>
                </c:pt>
                <c:pt idx="484">
                  <c:v>67</c:v>
                </c:pt>
                <c:pt idx="485">
                  <c:v>73.5</c:v>
                </c:pt>
                <c:pt idx="486">
                  <c:v>77.5</c:v>
                </c:pt>
                <c:pt idx="487">
                  <c:v>84.8</c:v>
                </c:pt>
                <c:pt idx="488">
                  <c:v>66</c:v>
                </c:pt>
                <c:pt idx="489">
                  <c:v>73.5</c:v>
                </c:pt>
                <c:pt idx="490">
                  <c:v>74</c:v>
                </c:pt>
                <c:pt idx="491">
                  <c:v>73</c:v>
                </c:pt>
                <c:pt idx="492">
                  <c:v>69</c:v>
                </c:pt>
                <c:pt idx="493">
                  <c:v>67</c:v>
                </c:pt>
                <c:pt idx="494">
                  <c:v>58.2</c:v>
                </c:pt>
                <c:pt idx="495">
                  <c:v>89.5</c:v>
                </c:pt>
                <c:pt idx="496">
                  <c:v>89.6</c:v>
                </c:pt>
                <c:pt idx="497">
                  <c:v>83.3</c:v>
                </c:pt>
                <c:pt idx="498">
                  <c:v>71</c:v>
                </c:pt>
                <c:pt idx="499">
                  <c:v>78</c:v>
                </c:pt>
              </c:numCache>
            </c:numRef>
          </c:xVal>
          <c:yVal>
            <c:numRef>
              <c:f>データ!$H$2:$H$501</c:f>
              <c:numCache>
                <c:formatCode>General</c:formatCode>
                <c:ptCount val="500"/>
                <c:pt idx="0">
                  <c:v>161</c:v>
                </c:pt>
                <c:pt idx="1">
                  <c:v>131</c:v>
                </c:pt>
                <c:pt idx="2">
                  <c:v>138</c:v>
                </c:pt>
                <c:pt idx="3">
                  <c:v>136</c:v>
                </c:pt>
                <c:pt idx="4">
                  <c:v>142</c:v>
                </c:pt>
                <c:pt idx="5">
                  <c:v>147</c:v>
                </c:pt>
                <c:pt idx="6">
                  <c:v>119</c:v>
                </c:pt>
                <c:pt idx="7">
                  <c:v>133</c:v>
                </c:pt>
                <c:pt idx="8">
                  <c:v>135</c:v>
                </c:pt>
                <c:pt idx="9">
                  <c:v>156</c:v>
                </c:pt>
                <c:pt idx="10">
                  <c:v>146</c:v>
                </c:pt>
                <c:pt idx="11">
                  <c:v>132</c:v>
                </c:pt>
                <c:pt idx="12">
                  <c:v>133</c:v>
                </c:pt>
                <c:pt idx="13">
                  <c:v>155</c:v>
                </c:pt>
                <c:pt idx="14">
                  <c:v>148</c:v>
                </c:pt>
                <c:pt idx="15">
                  <c:v>124</c:v>
                </c:pt>
                <c:pt idx="16">
                  <c:v>126</c:v>
                </c:pt>
                <c:pt idx="17">
                  <c:v>160</c:v>
                </c:pt>
                <c:pt idx="18">
                  <c:v>136</c:v>
                </c:pt>
                <c:pt idx="19">
                  <c:v>141</c:v>
                </c:pt>
                <c:pt idx="20">
                  <c:v>131</c:v>
                </c:pt>
                <c:pt idx="21">
                  <c:v>124</c:v>
                </c:pt>
                <c:pt idx="22">
                  <c:v>123</c:v>
                </c:pt>
                <c:pt idx="23">
                  <c:v>157</c:v>
                </c:pt>
                <c:pt idx="24">
                  <c:v>111</c:v>
                </c:pt>
                <c:pt idx="25">
                  <c:v>122</c:v>
                </c:pt>
                <c:pt idx="26">
                  <c:v>124</c:v>
                </c:pt>
                <c:pt idx="27">
                  <c:v>141</c:v>
                </c:pt>
                <c:pt idx="28">
                  <c:v>144</c:v>
                </c:pt>
                <c:pt idx="29">
                  <c:v>142</c:v>
                </c:pt>
                <c:pt idx="30">
                  <c:v>133</c:v>
                </c:pt>
                <c:pt idx="31">
                  <c:v>167</c:v>
                </c:pt>
                <c:pt idx="32">
                  <c:v>159</c:v>
                </c:pt>
                <c:pt idx="33">
                  <c:v>134</c:v>
                </c:pt>
                <c:pt idx="34">
                  <c:v>116</c:v>
                </c:pt>
                <c:pt idx="35">
                  <c:v>139</c:v>
                </c:pt>
                <c:pt idx="36">
                  <c:v>146</c:v>
                </c:pt>
                <c:pt idx="37">
                  <c:v>134</c:v>
                </c:pt>
                <c:pt idx="38">
                  <c:v>138</c:v>
                </c:pt>
                <c:pt idx="39">
                  <c:v>135</c:v>
                </c:pt>
                <c:pt idx="40">
                  <c:v>122</c:v>
                </c:pt>
                <c:pt idx="41">
                  <c:v>110</c:v>
                </c:pt>
                <c:pt idx="42">
                  <c:v>102</c:v>
                </c:pt>
                <c:pt idx="43">
                  <c:v>128</c:v>
                </c:pt>
                <c:pt idx="44">
                  <c:v>124</c:v>
                </c:pt>
                <c:pt idx="45">
                  <c:v>150</c:v>
                </c:pt>
                <c:pt idx="46">
                  <c:v>99</c:v>
                </c:pt>
                <c:pt idx="47">
                  <c:v>124</c:v>
                </c:pt>
                <c:pt idx="48">
                  <c:v>117</c:v>
                </c:pt>
                <c:pt idx="49">
                  <c:v>120</c:v>
                </c:pt>
                <c:pt idx="50">
                  <c:v>110</c:v>
                </c:pt>
                <c:pt idx="51">
                  <c:v>108</c:v>
                </c:pt>
                <c:pt idx="52">
                  <c:v>110</c:v>
                </c:pt>
                <c:pt idx="53">
                  <c:v>126</c:v>
                </c:pt>
                <c:pt idx="54">
                  <c:v>126</c:v>
                </c:pt>
                <c:pt idx="55">
                  <c:v>130</c:v>
                </c:pt>
                <c:pt idx="56">
                  <c:v>130</c:v>
                </c:pt>
                <c:pt idx="57">
                  <c:v>115</c:v>
                </c:pt>
                <c:pt idx="58">
                  <c:v>122</c:v>
                </c:pt>
                <c:pt idx="59">
                  <c:v>123</c:v>
                </c:pt>
                <c:pt idx="60">
                  <c:v>126</c:v>
                </c:pt>
                <c:pt idx="61">
                  <c:v>93</c:v>
                </c:pt>
                <c:pt idx="62">
                  <c:v>117</c:v>
                </c:pt>
                <c:pt idx="63">
                  <c:v>142</c:v>
                </c:pt>
                <c:pt idx="64">
                  <c:v>145</c:v>
                </c:pt>
                <c:pt idx="65">
                  <c:v>102</c:v>
                </c:pt>
                <c:pt idx="66">
                  <c:v>96</c:v>
                </c:pt>
                <c:pt idx="67">
                  <c:v>140</c:v>
                </c:pt>
                <c:pt idx="68">
                  <c:v>142</c:v>
                </c:pt>
                <c:pt idx="69">
                  <c:v>112</c:v>
                </c:pt>
                <c:pt idx="70">
                  <c:v>113</c:v>
                </c:pt>
                <c:pt idx="71">
                  <c:v>120</c:v>
                </c:pt>
                <c:pt idx="72">
                  <c:v>116</c:v>
                </c:pt>
                <c:pt idx="73">
                  <c:v>112</c:v>
                </c:pt>
                <c:pt idx="74">
                  <c:v>129</c:v>
                </c:pt>
                <c:pt idx="75">
                  <c:v>158</c:v>
                </c:pt>
                <c:pt idx="76">
                  <c:v>122</c:v>
                </c:pt>
                <c:pt idx="77">
                  <c:v>121</c:v>
                </c:pt>
                <c:pt idx="78">
                  <c:v>134</c:v>
                </c:pt>
                <c:pt idx="79">
                  <c:v>138</c:v>
                </c:pt>
                <c:pt idx="80">
                  <c:v>143</c:v>
                </c:pt>
                <c:pt idx="81">
                  <c:v>131</c:v>
                </c:pt>
                <c:pt idx="82">
                  <c:v>112</c:v>
                </c:pt>
                <c:pt idx="83">
                  <c:v>141</c:v>
                </c:pt>
                <c:pt idx="84">
                  <c:v>139</c:v>
                </c:pt>
                <c:pt idx="85">
                  <c:v>120</c:v>
                </c:pt>
                <c:pt idx="86">
                  <c:v>134</c:v>
                </c:pt>
                <c:pt idx="87">
                  <c:v>130</c:v>
                </c:pt>
                <c:pt idx="88">
                  <c:v>119</c:v>
                </c:pt>
                <c:pt idx="89">
                  <c:v>125</c:v>
                </c:pt>
                <c:pt idx="90">
                  <c:v>132</c:v>
                </c:pt>
                <c:pt idx="91">
                  <c:v>136</c:v>
                </c:pt>
                <c:pt idx="92">
                  <c:v>120</c:v>
                </c:pt>
                <c:pt idx="93">
                  <c:v>137</c:v>
                </c:pt>
                <c:pt idx="94">
                  <c:v>160</c:v>
                </c:pt>
                <c:pt idx="95">
                  <c:v>123</c:v>
                </c:pt>
                <c:pt idx="96">
                  <c:v>151</c:v>
                </c:pt>
                <c:pt idx="97">
                  <c:v>130</c:v>
                </c:pt>
                <c:pt idx="98">
                  <c:v>163</c:v>
                </c:pt>
                <c:pt idx="99">
                  <c:v>136</c:v>
                </c:pt>
                <c:pt idx="100">
                  <c:v>138</c:v>
                </c:pt>
                <c:pt idx="101">
                  <c:v>138</c:v>
                </c:pt>
                <c:pt idx="102">
                  <c:v>130</c:v>
                </c:pt>
                <c:pt idx="103">
                  <c:v>130</c:v>
                </c:pt>
                <c:pt idx="104">
                  <c:v>138</c:v>
                </c:pt>
                <c:pt idx="105">
                  <c:v>133</c:v>
                </c:pt>
                <c:pt idx="106">
                  <c:v>127</c:v>
                </c:pt>
                <c:pt idx="107">
                  <c:v>99</c:v>
                </c:pt>
                <c:pt idx="108">
                  <c:v>149</c:v>
                </c:pt>
                <c:pt idx="109">
                  <c:v>150</c:v>
                </c:pt>
                <c:pt idx="110">
                  <c:v>134</c:v>
                </c:pt>
                <c:pt idx="111">
                  <c:v>145</c:v>
                </c:pt>
                <c:pt idx="112">
                  <c:v>137</c:v>
                </c:pt>
                <c:pt idx="113">
                  <c:v>131</c:v>
                </c:pt>
                <c:pt idx="114">
                  <c:v>145</c:v>
                </c:pt>
                <c:pt idx="115">
                  <c:v>118</c:v>
                </c:pt>
                <c:pt idx="116">
                  <c:v>142</c:v>
                </c:pt>
                <c:pt idx="117">
                  <c:v>123</c:v>
                </c:pt>
                <c:pt idx="118">
                  <c:v>148</c:v>
                </c:pt>
                <c:pt idx="119">
                  <c:v>167</c:v>
                </c:pt>
                <c:pt idx="120">
                  <c:v>122</c:v>
                </c:pt>
                <c:pt idx="121">
                  <c:v>194</c:v>
                </c:pt>
                <c:pt idx="122">
                  <c:v>130</c:v>
                </c:pt>
                <c:pt idx="123">
                  <c:v>146</c:v>
                </c:pt>
                <c:pt idx="124">
                  <c:v>115</c:v>
                </c:pt>
                <c:pt idx="125">
                  <c:v>143</c:v>
                </c:pt>
                <c:pt idx="126">
                  <c:v>140</c:v>
                </c:pt>
                <c:pt idx="127">
                  <c:v>160</c:v>
                </c:pt>
                <c:pt idx="128">
                  <c:v>170</c:v>
                </c:pt>
                <c:pt idx="129">
                  <c:v>125</c:v>
                </c:pt>
                <c:pt idx="130">
                  <c:v>169</c:v>
                </c:pt>
                <c:pt idx="131">
                  <c:v>126</c:v>
                </c:pt>
                <c:pt idx="132">
                  <c:v>122</c:v>
                </c:pt>
                <c:pt idx="133">
                  <c:v>145</c:v>
                </c:pt>
                <c:pt idx="134">
                  <c:v>120</c:v>
                </c:pt>
                <c:pt idx="135">
                  <c:v>136</c:v>
                </c:pt>
                <c:pt idx="136">
                  <c:v>137</c:v>
                </c:pt>
                <c:pt idx="137">
                  <c:v>139</c:v>
                </c:pt>
                <c:pt idx="138">
                  <c:v>118</c:v>
                </c:pt>
                <c:pt idx="139">
                  <c:v>148</c:v>
                </c:pt>
                <c:pt idx="140">
                  <c:v>158</c:v>
                </c:pt>
                <c:pt idx="141">
                  <c:v>163</c:v>
                </c:pt>
                <c:pt idx="142">
                  <c:v>137</c:v>
                </c:pt>
                <c:pt idx="143">
                  <c:v>144</c:v>
                </c:pt>
                <c:pt idx="144">
                  <c:v>174</c:v>
                </c:pt>
                <c:pt idx="145">
                  <c:v>144</c:v>
                </c:pt>
                <c:pt idx="146">
                  <c:v>151</c:v>
                </c:pt>
                <c:pt idx="147">
                  <c:v>130</c:v>
                </c:pt>
                <c:pt idx="148">
                  <c:v>135</c:v>
                </c:pt>
                <c:pt idx="149">
                  <c:v>146</c:v>
                </c:pt>
                <c:pt idx="150">
                  <c:v>157</c:v>
                </c:pt>
                <c:pt idx="151">
                  <c:v>145</c:v>
                </c:pt>
                <c:pt idx="152">
                  <c:v>144</c:v>
                </c:pt>
                <c:pt idx="153">
                  <c:v>130</c:v>
                </c:pt>
                <c:pt idx="154">
                  <c:v>155</c:v>
                </c:pt>
                <c:pt idx="155">
                  <c:v>146</c:v>
                </c:pt>
                <c:pt idx="156">
                  <c:v>101</c:v>
                </c:pt>
                <c:pt idx="157">
                  <c:v>92</c:v>
                </c:pt>
                <c:pt idx="158">
                  <c:v>89</c:v>
                </c:pt>
                <c:pt idx="159">
                  <c:v>96</c:v>
                </c:pt>
                <c:pt idx="160">
                  <c:v>104</c:v>
                </c:pt>
                <c:pt idx="161">
                  <c:v>114</c:v>
                </c:pt>
                <c:pt idx="162">
                  <c:v>103</c:v>
                </c:pt>
                <c:pt idx="163">
                  <c:v>107</c:v>
                </c:pt>
                <c:pt idx="164">
                  <c:v>109</c:v>
                </c:pt>
                <c:pt idx="165">
                  <c:v>112</c:v>
                </c:pt>
                <c:pt idx="166">
                  <c:v>121</c:v>
                </c:pt>
                <c:pt idx="167">
                  <c:v>114</c:v>
                </c:pt>
                <c:pt idx="168">
                  <c:v>120</c:v>
                </c:pt>
                <c:pt idx="169">
                  <c:v>106</c:v>
                </c:pt>
                <c:pt idx="170">
                  <c:v>112</c:v>
                </c:pt>
                <c:pt idx="171">
                  <c:v>99</c:v>
                </c:pt>
                <c:pt idx="172">
                  <c:v>109</c:v>
                </c:pt>
                <c:pt idx="173">
                  <c:v>94</c:v>
                </c:pt>
                <c:pt idx="174">
                  <c:v>156</c:v>
                </c:pt>
                <c:pt idx="175">
                  <c:v>102</c:v>
                </c:pt>
                <c:pt idx="176">
                  <c:v>109</c:v>
                </c:pt>
                <c:pt idx="177">
                  <c:v>136</c:v>
                </c:pt>
                <c:pt idx="178">
                  <c:v>143</c:v>
                </c:pt>
                <c:pt idx="179">
                  <c:v>127</c:v>
                </c:pt>
                <c:pt idx="180">
                  <c:v>92</c:v>
                </c:pt>
                <c:pt idx="181">
                  <c:v>106</c:v>
                </c:pt>
                <c:pt idx="182">
                  <c:v>100</c:v>
                </c:pt>
                <c:pt idx="183">
                  <c:v>117</c:v>
                </c:pt>
                <c:pt idx="184">
                  <c:v>107</c:v>
                </c:pt>
                <c:pt idx="185">
                  <c:v>119</c:v>
                </c:pt>
                <c:pt idx="186">
                  <c:v>113</c:v>
                </c:pt>
                <c:pt idx="187">
                  <c:v>106</c:v>
                </c:pt>
                <c:pt idx="188">
                  <c:v>125</c:v>
                </c:pt>
                <c:pt idx="189">
                  <c:v>116</c:v>
                </c:pt>
                <c:pt idx="190">
                  <c:v>117</c:v>
                </c:pt>
                <c:pt idx="191">
                  <c:v>119</c:v>
                </c:pt>
                <c:pt idx="192">
                  <c:v>131</c:v>
                </c:pt>
                <c:pt idx="193">
                  <c:v>112</c:v>
                </c:pt>
                <c:pt idx="194">
                  <c:v>106</c:v>
                </c:pt>
                <c:pt idx="195">
                  <c:v>135</c:v>
                </c:pt>
                <c:pt idx="196">
                  <c:v>117</c:v>
                </c:pt>
                <c:pt idx="197">
                  <c:v>101</c:v>
                </c:pt>
                <c:pt idx="198">
                  <c:v>99</c:v>
                </c:pt>
                <c:pt idx="199">
                  <c:v>102</c:v>
                </c:pt>
                <c:pt idx="200">
                  <c:v>103</c:v>
                </c:pt>
                <c:pt idx="201">
                  <c:v>102</c:v>
                </c:pt>
                <c:pt idx="202">
                  <c:v>123</c:v>
                </c:pt>
                <c:pt idx="203">
                  <c:v>98</c:v>
                </c:pt>
                <c:pt idx="204">
                  <c:v>107</c:v>
                </c:pt>
                <c:pt idx="205">
                  <c:v>113</c:v>
                </c:pt>
                <c:pt idx="206">
                  <c:v>142</c:v>
                </c:pt>
                <c:pt idx="207">
                  <c:v>137</c:v>
                </c:pt>
                <c:pt idx="208">
                  <c:v>113</c:v>
                </c:pt>
                <c:pt idx="209">
                  <c:v>140</c:v>
                </c:pt>
                <c:pt idx="210">
                  <c:v>129</c:v>
                </c:pt>
                <c:pt idx="211">
                  <c:v>88</c:v>
                </c:pt>
                <c:pt idx="212">
                  <c:v>105</c:v>
                </c:pt>
                <c:pt idx="213">
                  <c:v>147</c:v>
                </c:pt>
                <c:pt idx="214">
                  <c:v>144</c:v>
                </c:pt>
                <c:pt idx="215">
                  <c:v>110</c:v>
                </c:pt>
                <c:pt idx="216">
                  <c:v>126</c:v>
                </c:pt>
                <c:pt idx="217">
                  <c:v>146</c:v>
                </c:pt>
                <c:pt idx="218">
                  <c:v>110</c:v>
                </c:pt>
                <c:pt idx="219">
                  <c:v>128</c:v>
                </c:pt>
                <c:pt idx="220">
                  <c:v>109</c:v>
                </c:pt>
                <c:pt idx="221">
                  <c:v>131</c:v>
                </c:pt>
                <c:pt idx="222">
                  <c:v>119</c:v>
                </c:pt>
                <c:pt idx="223">
                  <c:v>112</c:v>
                </c:pt>
                <c:pt idx="224">
                  <c:v>110</c:v>
                </c:pt>
                <c:pt idx="225">
                  <c:v>100</c:v>
                </c:pt>
                <c:pt idx="226">
                  <c:v>112</c:v>
                </c:pt>
                <c:pt idx="227">
                  <c:v>108</c:v>
                </c:pt>
                <c:pt idx="228">
                  <c:v>108</c:v>
                </c:pt>
                <c:pt idx="229">
                  <c:v>142</c:v>
                </c:pt>
                <c:pt idx="230">
                  <c:v>133</c:v>
                </c:pt>
                <c:pt idx="231">
                  <c:v>118</c:v>
                </c:pt>
                <c:pt idx="232">
                  <c:v>138</c:v>
                </c:pt>
                <c:pt idx="233">
                  <c:v>92</c:v>
                </c:pt>
                <c:pt idx="234">
                  <c:v>99</c:v>
                </c:pt>
                <c:pt idx="235">
                  <c:v>132</c:v>
                </c:pt>
                <c:pt idx="236">
                  <c:v>108</c:v>
                </c:pt>
                <c:pt idx="237">
                  <c:v>131</c:v>
                </c:pt>
                <c:pt idx="238">
                  <c:v>105</c:v>
                </c:pt>
                <c:pt idx="239">
                  <c:v>98</c:v>
                </c:pt>
                <c:pt idx="240">
                  <c:v>111</c:v>
                </c:pt>
                <c:pt idx="241">
                  <c:v>154</c:v>
                </c:pt>
                <c:pt idx="242">
                  <c:v>125</c:v>
                </c:pt>
                <c:pt idx="243">
                  <c:v>110</c:v>
                </c:pt>
                <c:pt idx="244">
                  <c:v>131</c:v>
                </c:pt>
                <c:pt idx="245">
                  <c:v>133</c:v>
                </c:pt>
                <c:pt idx="246">
                  <c:v>132</c:v>
                </c:pt>
                <c:pt idx="247">
                  <c:v>109</c:v>
                </c:pt>
                <c:pt idx="248">
                  <c:v>115</c:v>
                </c:pt>
                <c:pt idx="249">
                  <c:v>130</c:v>
                </c:pt>
                <c:pt idx="250">
                  <c:v>145</c:v>
                </c:pt>
                <c:pt idx="251">
                  <c:v>137</c:v>
                </c:pt>
                <c:pt idx="252">
                  <c:v>95</c:v>
                </c:pt>
                <c:pt idx="253">
                  <c:v>108</c:v>
                </c:pt>
                <c:pt idx="254">
                  <c:v>123</c:v>
                </c:pt>
                <c:pt idx="255">
                  <c:v>132</c:v>
                </c:pt>
                <c:pt idx="256">
                  <c:v>114</c:v>
                </c:pt>
                <c:pt idx="257">
                  <c:v>114</c:v>
                </c:pt>
                <c:pt idx="258">
                  <c:v>118</c:v>
                </c:pt>
                <c:pt idx="259">
                  <c:v>129</c:v>
                </c:pt>
                <c:pt idx="260">
                  <c:v>122</c:v>
                </c:pt>
                <c:pt idx="261">
                  <c:v>115</c:v>
                </c:pt>
                <c:pt idx="262">
                  <c:v>110</c:v>
                </c:pt>
                <c:pt idx="263">
                  <c:v>132</c:v>
                </c:pt>
                <c:pt idx="264">
                  <c:v>106</c:v>
                </c:pt>
                <c:pt idx="265">
                  <c:v>130</c:v>
                </c:pt>
                <c:pt idx="266">
                  <c:v>128</c:v>
                </c:pt>
                <c:pt idx="267">
                  <c:v>98</c:v>
                </c:pt>
                <c:pt idx="268">
                  <c:v>131</c:v>
                </c:pt>
                <c:pt idx="269">
                  <c:v>128</c:v>
                </c:pt>
                <c:pt idx="270">
                  <c:v>133</c:v>
                </c:pt>
                <c:pt idx="271">
                  <c:v>127</c:v>
                </c:pt>
                <c:pt idx="272">
                  <c:v>132</c:v>
                </c:pt>
                <c:pt idx="273">
                  <c:v>112</c:v>
                </c:pt>
                <c:pt idx="274">
                  <c:v>131</c:v>
                </c:pt>
                <c:pt idx="275">
                  <c:v>103</c:v>
                </c:pt>
                <c:pt idx="276">
                  <c:v>150</c:v>
                </c:pt>
                <c:pt idx="277">
                  <c:v>130</c:v>
                </c:pt>
                <c:pt idx="278">
                  <c:v>130</c:v>
                </c:pt>
                <c:pt idx="279">
                  <c:v>103</c:v>
                </c:pt>
                <c:pt idx="280">
                  <c:v>165</c:v>
                </c:pt>
                <c:pt idx="281">
                  <c:v>128</c:v>
                </c:pt>
                <c:pt idx="282">
                  <c:v>119</c:v>
                </c:pt>
                <c:pt idx="283">
                  <c:v>86</c:v>
                </c:pt>
                <c:pt idx="284">
                  <c:v>124</c:v>
                </c:pt>
                <c:pt idx="285">
                  <c:v>103</c:v>
                </c:pt>
                <c:pt idx="286">
                  <c:v>126</c:v>
                </c:pt>
                <c:pt idx="287">
                  <c:v>111</c:v>
                </c:pt>
                <c:pt idx="288">
                  <c:v>117</c:v>
                </c:pt>
                <c:pt idx="289">
                  <c:v>120</c:v>
                </c:pt>
                <c:pt idx="290">
                  <c:v>104</c:v>
                </c:pt>
                <c:pt idx="291">
                  <c:v>115</c:v>
                </c:pt>
                <c:pt idx="292">
                  <c:v>119</c:v>
                </c:pt>
                <c:pt idx="293">
                  <c:v>93</c:v>
                </c:pt>
                <c:pt idx="294">
                  <c:v>114</c:v>
                </c:pt>
                <c:pt idx="295">
                  <c:v>115</c:v>
                </c:pt>
                <c:pt idx="296">
                  <c:v>138</c:v>
                </c:pt>
                <c:pt idx="297">
                  <c:v>136</c:v>
                </c:pt>
                <c:pt idx="298">
                  <c:v>109</c:v>
                </c:pt>
                <c:pt idx="299">
                  <c:v>121</c:v>
                </c:pt>
                <c:pt idx="300">
                  <c:v>127</c:v>
                </c:pt>
                <c:pt idx="301">
                  <c:v>144</c:v>
                </c:pt>
                <c:pt idx="302">
                  <c:v>135</c:v>
                </c:pt>
                <c:pt idx="303">
                  <c:v>112</c:v>
                </c:pt>
                <c:pt idx="304">
                  <c:v>115</c:v>
                </c:pt>
                <c:pt idx="305">
                  <c:v>127</c:v>
                </c:pt>
                <c:pt idx="306">
                  <c:v>109</c:v>
                </c:pt>
                <c:pt idx="307">
                  <c:v>129</c:v>
                </c:pt>
                <c:pt idx="308">
                  <c:v>114</c:v>
                </c:pt>
                <c:pt idx="309">
                  <c:v>135</c:v>
                </c:pt>
                <c:pt idx="310">
                  <c:v>118</c:v>
                </c:pt>
                <c:pt idx="311">
                  <c:v>126</c:v>
                </c:pt>
                <c:pt idx="312">
                  <c:v>100</c:v>
                </c:pt>
                <c:pt idx="313">
                  <c:v>154</c:v>
                </c:pt>
                <c:pt idx="314">
                  <c:v>116</c:v>
                </c:pt>
                <c:pt idx="315">
                  <c:v>136</c:v>
                </c:pt>
                <c:pt idx="316">
                  <c:v>141</c:v>
                </c:pt>
                <c:pt idx="317">
                  <c:v>128</c:v>
                </c:pt>
                <c:pt idx="318">
                  <c:v>109</c:v>
                </c:pt>
                <c:pt idx="319">
                  <c:v>122</c:v>
                </c:pt>
                <c:pt idx="320">
                  <c:v>127</c:v>
                </c:pt>
                <c:pt idx="321">
                  <c:v>130</c:v>
                </c:pt>
                <c:pt idx="322">
                  <c:v>149</c:v>
                </c:pt>
                <c:pt idx="323">
                  <c:v>110</c:v>
                </c:pt>
                <c:pt idx="324">
                  <c:v>131</c:v>
                </c:pt>
                <c:pt idx="325">
                  <c:v>110</c:v>
                </c:pt>
                <c:pt idx="326">
                  <c:v>151</c:v>
                </c:pt>
                <c:pt idx="327">
                  <c:v>132</c:v>
                </c:pt>
                <c:pt idx="328">
                  <c:v>144</c:v>
                </c:pt>
                <c:pt idx="329">
                  <c:v>129</c:v>
                </c:pt>
                <c:pt idx="330">
                  <c:v>152</c:v>
                </c:pt>
                <c:pt idx="331">
                  <c:v>106</c:v>
                </c:pt>
                <c:pt idx="332">
                  <c:v>150</c:v>
                </c:pt>
                <c:pt idx="333">
                  <c:v>135</c:v>
                </c:pt>
                <c:pt idx="334">
                  <c:v>122</c:v>
                </c:pt>
                <c:pt idx="335">
                  <c:v>98</c:v>
                </c:pt>
                <c:pt idx="336">
                  <c:v>146</c:v>
                </c:pt>
                <c:pt idx="337">
                  <c:v>128</c:v>
                </c:pt>
                <c:pt idx="338">
                  <c:v>133</c:v>
                </c:pt>
                <c:pt idx="339">
                  <c:v>112</c:v>
                </c:pt>
                <c:pt idx="340">
                  <c:v>163</c:v>
                </c:pt>
                <c:pt idx="341">
                  <c:v>110</c:v>
                </c:pt>
                <c:pt idx="342">
                  <c:v>151</c:v>
                </c:pt>
                <c:pt idx="343">
                  <c:v>120</c:v>
                </c:pt>
                <c:pt idx="344">
                  <c:v>151</c:v>
                </c:pt>
                <c:pt idx="345">
                  <c:v>125</c:v>
                </c:pt>
                <c:pt idx="346">
                  <c:v>121</c:v>
                </c:pt>
                <c:pt idx="347">
                  <c:v>129</c:v>
                </c:pt>
                <c:pt idx="348">
                  <c:v>117</c:v>
                </c:pt>
                <c:pt idx="349">
                  <c:v>130</c:v>
                </c:pt>
                <c:pt idx="350">
                  <c:v>124</c:v>
                </c:pt>
                <c:pt idx="351">
                  <c:v>129</c:v>
                </c:pt>
                <c:pt idx="352">
                  <c:v>134</c:v>
                </c:pt>
                <c:pt idx="353">
                  <c:v>154</c:v>
                </c:pt>
                <c:pt idx="354">
                  <c:v>141</c:v>
                </c:pt>
                <c:pt idx="355">
                  <c:v>119</c:v>
                </c:pt>
                <c:pt idx="356">
                  <c:v>162</c:v>
                </c:pt>
                <c:pt idx="357">
                  <c:v>138</c:v>
                </c:pt>
                <c:pt idx="358">
                  <c:v>156</c:v>
                </c:pt>
                <c:pt idx="359">
                  <c:v>117</c:v>
                </c:pt>
                <c:pt idx="360">
                  <c:v>115</c:v>
                </c:pt>
                <c:pt idx="361">
                  <c:v>112</c:v>
                </c:pt>
                <c:pt idx="362">
                  <c:v>154</c:v>
                </c:pt>
                <c:pt idx="363">
                  <c:v>97</c:v>
                </c:pt>
                <c:pt idx="364">
                  <c:v>108</c:v>
                </c:pt>
                <c:pt idx="365">
                  <c:v>144</c:v>
                </c:pt>
                <c:pt idx="366">
                  <c:v>142</c:v>
                </c:pt>
                <c:pt idx="367">
                  <c:v>124</c:v>
                </c:pt>
                <c:pt idx="368">
                  <c:v>135</c:v>
                </c:pt>
                <c:pt idx="369">
                  <c:v>101</c:v>
                </c:pt>
                <c:pt idx="370">
                  <c:v>128</c:v>
                </c:pt>
                <c:pt idx="371">
                  <c:v>114</c:v>
                </c:pt>
                <c:pt idx="372">
                  <c:v>129</c:v>
                </c:pt>
                <c:pt idx="373">
                  <c:v>132</c:v>
                </c:pt>
                <c:pt idx="374">
                  <c:v>148</c:v>
                </c:pt>
                <c:pt idx="375">
                  <c:v>137</c:v>
                </c:pt>
                <c:pt idx="376">
                  <c:v>96</c:v>
                </c:pt>
                <c:pt idx="377">
                  <c:v>100</c:v>
                </c:pt>
                <c:pt idx="378">
                  <c:v>130</c:v>
                </c:pt>
                <c:pt idx="379">
                  <c:v>101</c:v>
                </c:pt>
                <c:pt idx="380">
                  <c:v>158</c:v>
                </c:pt>
                <c:pt idx="381">
                  <c:v>173</c:v>
                </c:pt>
                <c:pt idx="382">
                  <c:v>125</c:v>
                </c:pt>
                <c:pt idx="383">
                  <c:v>131</c:v>
                </c:pt>
                <c:pt idx="384">
                  <c:v>132</c:v>
                </c:pt>
                <c:pt idx="385">
                  <c:v>115</c:v>
                </c:pt>
                <c:pt idx="386">
                  <c:v>158</c:v>
                </c:pt>
                <c:pt idx="387">
                  <c:v>105</c:v>
                </c:pt>
                <c:pt idx="388">
                  <c:v>176</c:v>
                </c:pt>
                <c:pt idx="389">
                  <c:v>120</c:v>
                </c:pt>
                <c:pt idx="390">
                  <c:v>134</c:v>
                </c:pt>
                <c:pt idx="391">
                  <c:v>103</c:v>
                </c:pt>
                <c:pt idx="392">
                  <c:v>113</c:v>
                </c:pt>
                <c:pt idx="393">
                  <c:v>118</c:v>
                </c:pt>
                <c:pt idx="394">
                  <c:v>134</c:v>
                </c:pt>
                <c:pt idx="395">
                  <c:v>119</c:v>
                </c:pt>
                <c:pt idx="396">
                  <c:v>96</c:v>
                </c:pt>
                <c:pt idx="397">
                  <c:v>94</c:v>
                </c:pt>
                <c:pt idx="398">
                  <c:v>115</c:v>
                </c:pt>
                <c:pt idx="399">
                  <c:v>135</c:v>
                </c:pt>
                <c:pt idx="400">
                  <c:v>109</c:v>
                </c:pt>
                <c:pt idx="401">
                  <c:v>101</c:v>
                </c:pt>
                <c:pt idx="402">
                  <c:v>134</c:v>
                </c:pt>
                <c:pt idx="403">
                  <c:v>148</c:v>
                </c:pt>
                <c:pt idx="404">
                  <c:v>119</c:v>
                </c:pt>
                <c:pt idx="405">
                  <c:v>117</c:v>
                </c:pt>
                <c:pt idx="406">
                  <c:v>136</c:v>
                </c:pt>
                <c:pt idx="407">
                  <c:v>135</c:v>
                </c:pt>
                <c:pt idx="408">
                  <c:v>115</c:v>
                </c:pt>
                <c:pt idx="409">
                  <c:v>173</c:v>
                </c:pt>
                <c:pt idx="410">
                  <c:v>103</c:v>
                </c:pt>
                <c:pt idx="411">
                  <c:v>148</c:v>
                </c:pt>
                <c:pt idx="412">
                  <c:v>167</c:v>
                </c:pt>
                <c:pt idx="413">
                  <c:v>108</c:v>
                </c:pt>
                <c:pt idx="414">
                  <c:v>147</c:v>
                </c:pt>
                <c:pt idx="415">
                  <c:v>170</c:v>
                </c:pt>
                <c:pt idx="416">
                  <c:v>139</c:v>
                </c:pt>
                <c:pt idx="417">
                  <c:v>113</c:v>
                </c:pt>
                <c:pt idx="418">
                  <c:v>131</c:v>
                </c:pt>
                <c:pt idx="419">
                  <c:v>140</c:v>
                </c:pt>
                <c:pt idx="420">
                  <c:v>119</c:v>
                </c:pt>
                <c:pt idx="421">
                  <c:v>149</c:v>
                </c:pt>
                <c:pt idx="422">
                  <c:v>127</c:v>
                </c:pt>
                <c:pt idx="423">
                  <c:v>143</c:v>
                </c:pt>
                <c:pt idx="424">
                  <c:v>111</c:v>
                </c:pt>
                <c:pt idx="425">
                  <c:v>126</c:v>
                </c:pt>
                <c:pt idx="426">
                  <c:v>136</c:v>
                </c:pt>
                <c:pt idx="427">
                  <c:v>113</c:v>
                </c:pt>
                <c:pt idx="428">
                  <c:v>127</c:v>
                </c:pt>
                <c:pt idx="429">
                  <c:v>133</c:v>
                </c:pt>
                <c:pt idx="430">
                  <c:v>138</c:v>
                </c:pt>
                <c:pt idx="431">
                  <c:v>124</c:v>
                </c:pt>
                <c:pt idx="432">
                  <c:v>145</c:v>
                </c:pt>
                <c:pt idx="433">
                  <c:v>138</c:v>
                </c:pt>
                <c:pt idx="434">
                  <c:v>131</c:v>
                </c:pt>
                <c:pt idx="435">
                  <c:v>119</c:v>
                </c:pt>
                <c:pt idx="436">
                  <c:v>161</c:v>
                </c:pt>
                <c:pt idx="437">
                  <c:v>136</c:v>
                </c:pt>
                <c:pt idx="438">
                  <c:v>117</c:v>
                </c:pt>
                <c:pt idx="439">
                  <c:v>119</c:v>
                </c:pt>
                <c:pt idx="440">
                  <c:v>120</c:v>
                </c:pt>
                <c:pt idx="441">
                  <c:v>123</c:v>
                </c:pt>
                <c:pt idx="442">
                  <c:v>115</c:v>
                </c:pt>
                <c:pt idx="443">
                  <c:v>123</c:v>
                </c:pt>
                <c:pt idx="444">
                  <c:v>140</c:v>
                </c:pt>
                <c:pt idx="445">
                  <c:v>151</c:v>
                </c:pt>
                <c:pt idx="446">
                  <c:v>107</c:v>
                </c:pt>
                <c:pt idx="447">
                  <c:v>117</c:v>
                </c:pt>
                <c:pt idx="448">
                  <c:v>90</c:v>
                </c:pt>
                <c:pt idx="449">
                  <c:v>119</c:v>
                </c:pt>
                <c:pt idx="450">
                  <c:v>123</c:v>
                </c:pt>
                <c:pt idx="451">
                  <c:v>128</c:v>
                </c:pt>
                <c:pt idx="452">
                  <c:v>126</c:v>
                </c:pt>
                <c:pt idx="453">
                  <c:v>118</c:v>
                </c:pt>
                <c:pt idx="454">
                  <c:v>111</c:v>
                </c:pt>
                <c:pt idx="455">
                  <c:v>139</c:v>
                </c:pt>
                <c:pt idx="456">
                  <c:v>91</c:v>
                </c:pt>
                <c:pt idx="457">
                  <c:v>117</c:v>
                </c:pt>
                <c:pt idx="458">
                  <c:v>147</c:v>
                </c:pt>
                <c:pt idx="459">
                  <c:v>137</c:v>
                </c:pt>
                <c:pt idx="460">
                  <c:v>156</c:v>
                </c:pt>
                <c:pt idx="461">
                  <c:v>140</c:v>
                </c:pt>
                <c:pt idx="462">
                  <c:v>189</c:v>
                </c:pt>
                <c:pt idx="463">
                  <c:v>101</c:v>
                </c:pt>
                <c:pt idx="464">
                  <c:v>91</c:v>
                </c:pt>
                <c:pt idx="465">
                  <c:v>142</c:v>
                </c:pt>
                <c:pt idx="466">
                  <c:v>127</c:v>
                </c:pt>
                <c:pt idx="467">
                  <c:v>160</c:v>
                </c:pt>
                <c:pt idx="468">
                  <c:v>124</c:v>
                </c:pt>
                <c:pt idx="469">
                  <c:v>153</c:v>
                </c:pt>
                <c:pt idx="470">
                  <c:v>119</c:v>
                </c:pt>
                <c:pt idx="471">
                  <c:v>141</c:v>
                </c:pt>
                <c:pt idx="472">
                  <c:v>137</c:v>
                </c:pt>
                <c:pt idx="473">
                  <c:v>149</c:v>
                </c:pt>
                <c:pt idx="474">
                  <c:v>110</c:v>
                </c:pt>
                <c:pt idx="475">
                  <c:v>108</c:v>
                </c:pt>
                <c:pt idx="476">
                  <c:v>111</c:v>
                </c:pt>
                <c:pt idx="477">
                  <c:v>121</c:v>
                </c:pt>
                <c:pt idx="478">
                  <c:v>112</c:v>
                </c:pt>
                <c:pt idx="479">
                  <c:v>136</c:v>
                </c:pt>
                <c:pt idx="480">
                  <c:v>113</c:v>
                </c:pt>
                <c:pt idx="481">
                  <c:v>134</c:v>
                </c:pt>
                <c:pt idx="482">
                  <c:v>128</c:v>
                </c:pt>
                <c:pt idx="483">
                  <c:v>103</c:v>
                </c:pt>
                <c:pt idx="484">
                  <c:v>102</c:v>
                </c:pt>
                <c:pt idx="485">
                  <c:v>109</c:v>
                </c:pt>
                <c:pt idx="486">
                  <c:v>128</c:v>
                </c:pt>
                <c:pt idx="487">
                  <c:v>122</c:v>
                </c:pt>
                <c:pt idx="488">
                  <c:v>125</c:v>
                </c:pt>
                <c:pt idx="489">
                  <c:v>107</c:v>
                </c:pt>
                <c:pt idx="490">
                  <c:v>120</c:v>
                </c:pt>
                <c:pt idx="491">
                  <c:v>135</c:v>
                </c:pt>
                <c:pt idx="492">
                  <c:v>155</c:v>
                </c:pt>
                <c:pt idx="493">
                  <c:v>111</c:v>
                </c:pt>
                <c:pt idx="494">
                  <c:v>144</c:v>
                </c:pt>
                <c:pt idx="495">
                  <c:v>120</c:v>
                </c:pt>
                <c:pt idx="496">
                  <c:v>107</c:v>
                </c:pt>
                <c:pt idx="497">
                  <c:v>109</c:v>
                </c:pt>
                <c:pt idx="498">
                  <c:v>111</c:v>
                </c:pt>
                <c:pt idx="499">
                  <c:v>164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A93-4540-A601-9F90B3640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597312"/>
        <c:axId val="120597888"/>
      </c:scatterChart>
      <c:valAx>
        <c:axId val="12059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0597888"/>
        <c:crosses val="autoZero"/>
        <c:crossBetween val="midCat"/>
      </c:valAx>
      <c:valAx>
        <c:axId val="120597888"/>
        <c:scaling>
          <c:orientation val="minMax"/>
          <c:max val="2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05973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142579</xdr:colOff>
      <xdr:row>14</xdr:row>
      <xdr:rowOff>47696</xdr:rowOff>
    </xdr:from>
    <xdr:to>
      <xdr:col>12</xdr:col>
      <xdr:colOff>266701</xdr:colOff>
      <xdr:row>38</xdr:row>
      <xdr:rowOff>13406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19</xdr:row>
      <xdr:rowOff>123825</xdr:rowOff>
    </xdr:from>
    <xdr:to>
      <xdr:col>1</xdr:col>
      <xdr:colOff>352425</xdr:colOff>
      <xdr:row>21</xdr:row>
      <xdr:rowOff>133350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828675" y="3057525"/>
          <a:ext cx="333375" cy="3524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247651</xdr:colOff>
      <xdr:row>19</xdr:row>
      <xdr:rowOff>161926</xdr:rowOff>
    </xdr:from>
    <xdr:to>
      <xdr:col>3</xdr:col>
      <xdr:colOff>180976</xdr:colOff>
      <xdr:row>22</xdr:row>
      <xdr:rowOff>1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 rot="2265069">
          <a:off x="1457326" y="3095626"/>
          <a:ext cx="333375" cy="3524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209550</xdr:colOff>
      <xdr:row>28</xdr:row>
      <xdr:rowOff>152400</xdr:rowOff>
    </xdr:from>
    <xdr:to>
      <xdr:col>4</xdr:col>
      <xdr:colOff>304800</xdr:colOff>
      <xdr:row>33</xdr:row>
      <xdr:rowOff>38100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819275" y="4638675"/>
          <a:ext cx="857250" cy="7429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0</xdr:rowOff>
    </xdr:from>
    <xdr:to>
      <xdr:col>9</xdr:col>
      <xdr:colOff>304800</xdr:colOff>
      <xdr:row>32</xdr:row>
      <xdr:rowOff>95250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419184</xdr:colOff>
      <xdr:row>26</xdr:row>
      <xdr:rowOff>149667</xdr:rowOff>
    </xdr:from>
    <xdr:to>
      <xdr:col>7</xdr:col>
      <xdr:colOff>375617</xdr:colOff>
      <xdr:row>28</xdr:row>
      <xdr:rowOff>142046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4543923" y="4671971"/>
          <a:ext cx="643890" cy="340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平均値</a:t>
          </a:r>
        </a:p>
      </xdr:txBody>
    </xdr:sp>
    <xdr:clientData/>
  </xdr:twoCellAnchor>
  <xdr:twoCellAnchor>
    <xdr:from>
      <xdr:col>6</xdr:col>
      <xdr:colOff>420573</xdr:colOff>
      <xdr:row>4</xdr:row>
      <xdr:rowOff>48740</xdr:rowOff>
    </xdr:from>
    <xdr:to>
      <xdr:col>6</xdr:col>
      <xdr:colOff>420573</xdr:colOff>
      <xdr:row>28</xdr:row>
      <xdr:rowOff>131566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/>
      </xdr:nvCxnSpPr>
      <xdr:spPr>
        <a:xfrm flipV="1">
          <a:off x="4545312" y="744479"/>
          <a:ext cx="0" cy="4257261"/>
        </a:xfrm>
        <a:prstGeom prst="line">
          <a:avLst/>
        </a:prstGeom>
        <a:ln w="12700">
          <a:solidFill>
            <a:schemeClr val="accent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173648</xdr:colOff>
      <xdr:row>13</xdr:row>
      <xdr:rowOff>43229</xdr:rowOff>
    </xdr:from>
    <xdr:to>
      <xdr:col>9</xdr:col>
      <xdr:colOff>106973</xdr:colOff>
      <xdr:row>13</xdr:row>
      <xdr:rowOff>43229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CxnSpPr/>
      </xdr:nvCxnSpPr>
      <xdr:spPr>
        <a:xfrm>
          <a:off x="862379" y="2233979"/>
          <a:ext cx="5443171" cy="0"/>
        </a:xfrm>
        <a:prstGeom prst="line">
          <a:avLst/>
        </a:prstGeom>
        <a:ln w="12700">
          <a:solidFill>
            <a:schemeClr val="accent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140885</xdr:colOff>
      <xdr:row>11</xdr:row>
      <xdr:rowOff>119852</xdr:rowOff>
    </xdr:from>
    <xdr:to>
      <xdr:col>2</xdr:col>
      <xdr:colOff>97319</xdr:colOff>
      <xdr:row>13</xdr:row>
      <xdr:rowOff>112232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828342" y="2033135"/>
          <a:ext cx="643890" cy="340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平均値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0.33889</cdr:y>
    </cdr:from>
    <cdr:to>
      <cdr:x>0.05503</cdr:x>
      <cdr:y>0.65669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0" y="1833461"/>
          <a:ext cx="345931" cy="17193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収縮期血圧（</a:t>
          </a:r>
          <a:r>
            <a:rPr lang="en-US" altLang="ja-JP" sz="1100"/>
            <a:t>mmHg</a:t>
          </a:r>
          <a:r>
            <a:rPr lang="ja-JP" altLang="en-US" sz="1100"/>
            <a:t>）</a:t>
          </a:r>
        </a:p>
      </cdr:txBody>
    </cdr:sp>
  </cdr:relSizeAnchor>
  <cdr:relSizeAnchor xmlns:cdr="http://schemas.openxmlformats.org/drawingml/2006/chartDrawing">
    <cdr:from>
      <cdr:x>0.48386</cdr:x>
      <cdr:y>0.93273</cdr:y>
    </cdr:from>
    <cdr:to>
      <cdr:x>0.63092</cdr:x>
      <cdr:y>1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3041792" y="5046256"/>
          <a:ext cx="924505" cy="3639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腹囲（</a:t>
          </a:r>
          <a:r>
            <a:rPr lang="en-US" altLang="ja-JP" sz="1100"/>
            <a:t>cm</a:t>
          </a:r>
          <a:r>
            <a:rPr lang="ja-JP" altLang="en-US" sz="1100"/>
            <a:t>）</a:t>
          </a:r>
        </a:p>
      </cdr:txBody>
    </cdr:sp>
  </cdr:relSizeAnchor>
  <cdr:relSizeAnchor xmlns:cdr="http://schemas.openxmlformats.org/drawingml/2006/chartDrawing">
    <cdr:from>
      <cdr:x>0.8248</cdr:x>
      <cdr:y>0.10845</cdr:y>
    </cdr:from>
    <cdr:to>
      <cdr:x>0.96796</cdr:x>
      <cdr:y>0.17499</cdr:y>
    </cdr:to>
    <cdr:sp macro="" textlink="">
      <cdr:nvSpPr>
        <cdr:cNvPr id="8" name="テキスト ボックス 7"/>
        <cdr:cNvSpPr txBox="1"/>
      </cdr:nvSpPr>
      <cdr:spPr>
        <a:xfrm xmlns:a="http://schemas.openxmlformats.org/drawingml/2006/main">
          <a:off x="5185080" y="586744"/>
          <a:ext cx="900000" cy="36000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40000"/>
            <a:lumOff val="60000"/>
          </a:schemeClr>
        </a:solidFill>
        <a:ln xmlns:a="http://schemas.openxmlformats.org/drawingml/2006/main" w="6350">
          <a:solidFill>
            <a:schemeClr val="tx1"/>
          </a:solidFill>
        </a:ln>
      </cdr:spPr>
      <cdr:txBody>
        <a:bodyPr xmlns:a="http://schemas.openxmlformats.org/drawingml/2006/main" vertOverflow="clip" wrap="square" rtlCol="0" anchor="ctr" anchorCtr="0"/>
        <a:lstStyle xmlns:a="http://schemas.openxmlformats.org/drawingml/2006/main"/>
        <a:p xmlns:a="http://schemas.openxmlformats.org/drawingml/2006/main">
          <a:pPr algn="ctr"/>
          <a:r>
            <a:rPr lang="ja-JP" altLang="en-US" sz="1200"/>
            <a:t>第</a:t>
          </a:r>
          <a:r>
            <a:rPr lang="en-US" altLang="ja-JP" sz="1200"/>
            <a:t>Ⅰ</a:t>
          </a:r>
          <a:r>
            <a:rPr lang="ja-JP" altLang="en-US" sz="1200"/>
            <a:t>象限</a:t>
          </a:r>
        </a:p>
      </cdr:txBody>
    </cdr:sp>
  </cdr:relSizeAnchor>
  <cdr:relSizeAnchor xmlns:cdr="http://schemas.openxmlformats.org/drawingml/2006/chartDrawing">
    <cdr:from>
      <cdr:x>0.37405</cdr:x>
      <cdr:y>0.11019</cdr:y>
    </cdr:from>
    <cdr:to>
      <cdr:x>0.51722</cdr:x>
      <cdr:y>0.17673</cdr:y>
    </cdr:to>
    <cdr:sp macro="" textlink="">
      <cdr:nvSpPr>
        <cdr:cNvPr id="9" name="テキスト ボックス 1"/>
        <cdr:cNvSpPr txBox="1"/>
      </cdr:nvSpPr>
      <cdr:spPr>
        <a:xfrm xmlns:a="http://schemas.openxmlformats.org/drawingml/2006/main">
          <a:off x="2351480" y="596130"/>
          <a:ext cx="900000" cy="36000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40000"/>
            <a:lumOff val="60000"/>
          </a:schemeClr>
        </a:solidFill>
        <a:ln xmlns:a="http://schemas.openxmlformats.org/drawingml/2006/main" w="6350">
          <a:solidFill>
            <a:schemeClr val="tx1"/>
          </a:solidFill>
        </a:ln>
      </cdr:spPr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ja-JP" sz="1200">
              <a:effectLst/>
              <a:latin typeface="+mn-lt"/>
              <a:ea typeface="+mn-ea"/>
              <a:cs typeface="+mn-cs"/>
            </a:rPr>
            <a:t>第</a:t>
          </a:r>
          <a:r>
            <a:rPr lang="en-US" altLang="ja-JP" sz="1200"/>
            <a:t>Ⅱ</a:t>
          </a:r>
          <a:r>
            <a:rPr lang="ja-JP" altLang="en-US" sz="1200"/>
            <a:t>象限</a:t>
          </a:r>
        </a:p>
      </cdr:txBody>
    </cdr:sp>
  </cdr:relSizeAnchor>
  <cdr:relSizeAnchor xmlns:cdr="http://schemas.openxmlformats.org/drawingml/2006/chartDrawing">
    <cdr:from>
      <cdr:x>0.36971</cdr:x>
      <cdr:y>0.57252</cdr:y>
    </cdr:from>
    <cdr:to>
      <cdr:x>0.51287</cdr:x>
      <cdr:y>0.63906</cdr:y>
    </cdr:to>
    <cdr:sp macro="" textlink="">
      <cdr:nvSpPr>
        <cdr:cNvPr id="10" name="テキスト ボックス 1"/>
        <cdr:cNvSpPr txBox="1"/>
      </cdr:nvSpPr>
      <cdr:spPr>
        <a:xfrm xmlns:a="http://schemas.openxmlformats.org/drawingml/2006/main">
          <a:off x="2324155" y="3097455"/>
          <a:ext cx="900000" cy="36000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40000"/>
            <a:lumOff val="60000"/>
          </a:schemeClr>
        </a:solidFill>
        <a:ln xmlns:a="http://schemas.openxmlformats.org/drawingml/2006/main" w="6350">
          <a:solidFill>
            <a:schemeClr val="tx1"/>
          </a:solidFill>
        </a:ln>
      </cdr:spPr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ja-JP" sz="1200">
              <a:effectLst/>
              <a:latin typeface="+mn-lt"/>
              <a:ea typeface="+mn-ea"/>
              <a:cs typeface="+mn-cs"/>
            </a:rPr>
            <a:t>第</a:t>
          </a:r>
          <a:r>
            <a:rPr lang="en-US" altLang="ja-JP" sz="1200"/>
            <a:t>Ⅲ</a:t>
          </a:r>
          <a:r>
            <a:rPr lang="ja-JP" altLang="en-US" sz="1200"/>
            <a:t>象限</a:t>
          </a:r>
        </a:p>
      </cdr:txBody>
    </cdr:sp>
  </cdr:relSizeAnchor>
  <cdr:relSizeAnchor xmlns:cdr="http://schemas.openxmlformats.org/drawingml/2006/chartDrawing">
    <cdr:from>
      <cdr:x>0.82698</cdr:x>
      <cdr:y>0.57352</cdr:y>
    </cdr:from>
    <cdr:to>
      <cdr:x>0.97014</cdr:x>
      <cdr:y>0.64006</cdr:y>
    </cdr:to>
    <cdr:sp macro="" textlink="">
      <cdr:nvSpPr>
        <cdr:cNvPr id="11" name="テキスト ボックス 1"/>
        <cdr:cNvSpPr txBox="1"/>
      </cdr:nvSpPr>
      <cdr:spPr>
        <a:xfrm xmlns:a="http://schemas.openxmlformats.org/drawingml/2006/main">
          <a:off x="5220618" y="3050727"/>
          <a:ext cx="903776" cy="353954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lumMod val="40000"/>
            <a:lumOff val="60000"/>
          </a:schemeClr>
        </a:solidFill>
        <a:ln xmlns:a="http://schemas.openxmlformats.org/drawingml/2006/main" w="6350">
          <a:solidFill>
            <a:schemeClr val="tx1"/>
          </a:solidFill>
        </a:ln>
      </cdr:spPr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200">
              <a:effectLst/>
              <a:latin typeface="+mn-lt"/>
              <a:ea typeface="+mn-ea"/>
              <a:cs typeface="+mn-cs"/>
            </a:rPr>
            <a:t>第</a:t>
          </a:r>
          <a:r>
            <a:rPr lang="en-US" altLang="ja-JP" sz="1200"/>
            <a:t>Ⅳ</a:t>
          </a:r>
          <a:r>
            <a:rPr lang="ja-JP" altLang="en-US" sz="1200"/>
            <a:t>象限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7</xdr:row>
      <xdr:rowOff>142875</xdr:rowOff>
    </xdr:from>
    <xdr:to>
      <xdr:col>2</xdr:col>
      <xdr:colOff>123825</xdr:colOff>
      <xdr:row>9</xdr:row>
      <xdr:rowOff>104775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247900" y="1343025"/>
          <a:ext cx="295275" cy="3048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233362</xdr:colOff>
      <xdr:row>10</xdr:row>
      <xdr:rowOff>76200</xdr:rowOff>
    </xdr:from>
    <xdr:to>
      <xdr:col>1</xdr:col>
      <xdr:colOff>595312</xdr:colOff>
      <xdr:row>12</xdr:row>
      <xdr:rowOff>85725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1804987" y="1790700"/>
          <a:ext cx="361950" cy="3524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233362</xdr:colOff>
      <xdr:row>23</xdr:row>
      <xdr:rowOff>85725</xdr:rowOff>
    </xdr:from>
    <xdr:to>
      <xdr:col>1</xdr:col>
      <xdr:colOff>595312</xdr:colOff>
      <xdr:row>25</xdr:row>
      <xdr:rowOff>95250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804987" y="4048125"/>
          <a:ext cx="361950" cy="3524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入江 高行" refreshedDate="41981.690776504627" createdVersion="4" refreshedVersion="4" minRefreshableVersion="3" recordCount="500" xr:uid="{00000000-000A-0000-FFFF-FFFF00000000}">
  <cacheSource type="worksheet">
    <worksheetSource ref="A1:AC501" sheet="データ"/>
  </cacheSource>
  <cacheFields count="29">
    <cacheField name="性別_x000a_（男1/_x000a_女2）" numFmtId="0">
      <sharedItems containsSemiMixedTypes="0" containsString="0" containsNumber="1" containsInteger="1" minValue="1" maxValue="2"/>
    </cacheField>
    <cacheField name="年齢_x000a_（歳）" numFmtId="0">
      <sharedItems containsSemiMixedTypes="0" containsString="0" containsNumber="1" containsInteger="1" minValue="21" maxValue="77"/>
    </cacheField>
    <cacheField name="メタボ判定_x000a_（なし1/予備_x000a_群2/あり3）" numFmtId="0">
      <sharedItems containsSemiMixedTypes="0" containsString="0" containsNumber="1" containsInteger="1" minValue="1" maxValue="3" count="3">
        <n v="3"/>
        <n v="2"/>
        <n v="1"/>
      </sharedItems>
    </cacheField>
    <cacheField name="身長_x000a_（cm）" numFmtId="0">
      <sharedItems containsSemiMixedTypes="0" containsString="0" containsNumber="1" minValue="134.30000000000001" maxValue="182"/>
    </cacheField>
    <cacheField name="体重_x000a_（kg）" numFmtId="0">
      <sharedItems containsSemiMixedTypes="0" containsString="0" containsNumber="1" minValue="34" maxValue="99"/>
    </cacheField>
    <cacheField name="BMI" numFmtId="0">
      <sharedItems containsSemiMixedTypes="0" containsString="0" containsNumber="1" minValue="15" maxValue="37.6"/>
    </cacheField>
    <cacheField name="腹囲_x000a_（cm）" numFmtId="0">
      <sharedItems containsSemiMixedTypes="0" containsString="0" containsNumber="1" minValue="58.2" maxValue="108"/>
    </cacheField>
    <cacheField name="収縮期血圧_x000a_１回目_x000a_（mmHg）" numFmtId="0">
      <sharedItems containsSemiMixedTypes="0" containsString="0" containsNumber="1" containsInteger="1" minValue="86" maxValue="194"/>
    </cacheField>
    <cacheField name="拡張期血圧_x000a_１回目_x000a_（mmHg）" numFmtId="0">
      <sharedItems containsSemiMixedTypes="0" containsString="0" containsNumber="1" containsInteger="1" minValue="50" maxValue="116"/>
    </cacheField>
    <cacheField name="Hb_x000a_（g/dL）" numFmtId="0">
      <sharedItems containsMixedTypes="1" containsNumber="1" minValue="6.3" maxValue="18.3"/>
    </cacheField>
    <cacheField name="Ht_x000a_（％）" numFmtId="0">
      <sharedItems containsMixedTypes="1" containsNumber="1" minValue="24" maxValue="55.2"/>
    </cacheField>
    <cacheField name="空腹時_x000a_血糖_x000a_（mg/dL）" numFmtId="0">
      <sharedItems containsSemiMixedTypes="0" containsString="0" containsNumber="1" containsInteger="1" minValue="52" maxValue="245"/>
    </cacheField>
    <cacheField name="HbA1c_x000a_（％）" numFmtId="0">
      <sharedItems containsMixedTypes="1" containsNumber="1" minValue="4.3" maxValue="9.1"/>
    </cacheField>
    <cacheField name="AST_x000a_（IU/L）" numFmtId="0">
      <sharedItems containsSemiMixedTypes="0" containsString="0" containsNumber="1" containsInteger="1" minValue="11" maxValue="137"/>
    </cacheField>
    <cacheField name="ALT_x000a_（IU/L）" numFmtId="0">
      <sharedItems containsSemiMixedTypes="0" containsString="0" containsNumber="1" containsInteger="1" minValue="5" maxValue="91"/>
    </cacheField>
    <cacheField name="γGTP_x000a_（IU/L）" numFmtId="0">
      <sharedItems containsSemiMixedTypes="0" containsString="0" containsNumber="1" containsInteger="1" minValue="5" maxValue="753"/>
    </cacheField>
    <cacheField name="中性脂肪_x000a_（mg/dL）" numFmtId="0">
      <sharedItems containsSemiMixedTypes="0" containsString="0" containsNumber="1" containsInteger="1" minValue="29" maxValue="505"/>
    </cacheField>
    <cacheField name="LDLコレ_x000a_ステロール_x000a_（mg/dL）" numFmtId="0">
      <sharedItems containsSemiMixedTypes="0" containsString="0" containsNumber="1" containsInteger="1" minValue="43" maxValue="206"/>
    </cacheField>
    <cacheField name="HDLコレ_x000a_ステロール_x000a_（mg/dL）" numFmtId="0">
      <sharedItems containsSemiMixedTypes="0" containsString="0" containsNumber="1" containsInteger="1" minValue="27" maxValue="123"/>
    </cacheField>
    <cacheField name="クレア_x000a_チニン_x000a_（mg/dL）" numFmtId="0">
      <sharedItems containsMixedTypes="1" containsNumber="1" minValue="0.32" maxValue="1.74"/>
    </cacheField>
    <cacheField name="服薬1_x000a_血圧_x000a_（無0/有1）" numFmtId="0">
      <sharedItems containsSemiMixedTypes="0" containsString="0" containsNumber="1" containsInteger="1" minValue="0" maxValue="1"/>
    </cacheField>
    <cacheField name="服薬2_x000a_血糖_x000a_（無0/有1）" numFmtId="0">
      <sharedItems containsSemiMixedTypes="0" containsString="0" containsNumber="1" containsInteger="1" minValue="0" maxValue="1"/>
    </cacheField>
    <cacheField name="服薬3_x000a_脂質_x000a_（無0/有1）" numFmtId="0">
      <sharedItems containsSemiMixedTypes="0" containsString="0" containsNumber="1" containsInteger="1" minValue="0" maxValue="1"/>
    </cacheField>
    <cacheField name="喫煙習慣_x000a_（問診表）" numFmtId="0">
      <sharedItems containsSemiMixedTypes="0" containsString="0" containsNumber="1" containsInteger="1" minValue="0" maxValue="1" count="2">
        <n v="0"/>
        <n v="1"/>
      </sharedItems>
    </cacheField>
    <cacheField name="飲酒の_x000a_頻度_x000a_（問診表）" numFmtId="0">
      <sharedItems containsSemiMixedTypes="0" containsString="0" containsNumber="1" containsInteger="1" minValue="1" maxValue="3" count="3">
        <n v="3"/>
        <n v="2"/>
        <n v="1"/>
      </sharedItems>
    </cacheField>
    <cacheField name="飲酒量_x000a_（問診表）" numFmtId="0">
      <sharedItems containsString="0" containsBlank="1" containsNumber="1" containsInteger="1" minValue="1" maxValue="4" count="5">
        <n v="3"/>
        <n v="2"/>
        <n v="1"/>
        <m/>
        <n v="4"/>
      </sharedItems>
    </cacheField>
    <cacheField name="睡眠_x000a_（問題なし0/_x000a_問題あり1）" numFmtId="0">
      <sharedItems containsSemiMixedTypes="0" containsString="0" containsNumber="1" containsInteger="1" minValue="0" maxValue="1"/>
    </cacheField>
    <cacheField name="介入後の_x000a_腹囲_x000a_（cm）" numFmtId="0">
      <sharedItems containsString="0" containsBlank="1" containsNumber="1" containsInteger="1" minValue="80" maxValue="105"/>
    </cacheField>
    <cacheField name="介入後の_x000a_飲酒量" numFmtId="0">
      <sharedItems containsString="0" containsBlank="1" containsNumber="1" containsInteger="1" minValue="2" maxValue="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00">
  <r>
    <n v="1"/>
    <n v="43"/>
    <x v="0"/>
    <n v="169.2"/>
    <n v="66.099999999999994"/>
    <n v="23.1"/>
    <n v="87"/>
    <n v="161"/>
    <n v="109"/>
    <n v="16.5"/>
    <n v="49.2"/>
    <n v="84"/>
    <n v="4.5"/>
    <n v="36"/>
    <n v="40"/>
    <n v="111"/>
    <n v="156"/>
    <n v="70"/>
    <n v="49"/>
    <n v="0.73"/>
    <n v="0"/>
    <n v="0"/>
    <n v="0"/>
    <x v="0"/>
    <x v="0"/>
    <x v="0"/>
    <n v="1"/>
    <n v="85"/>
    <n v="4"/>
  </r>
  <r>
    <n v="1"/>
    <n v="43"/>
    <x v="0"/>
    <n v="169.2"/>
    <n v="81"/>
    <n v="28.3"/>
    <n v="97"/>
    <n v="131"/>
    <n v="90"/>
    <n v="17.100000000000001"/>
    <n v="52"/>
    <n v="103"/>
    <n v="4.9000000000000004"/>
    <n v="20"/>
    <n v="29"/>
    <n v="60"/>
    <n v="168"/>
    <n v="128"/>
    <n v="51"/>
    <n v="0.68"/>
    <n v="0"/>
    <n v="0"/>
    <n v="0"/>
    <x v="0"/>
    <x v="1"/>
    <x v="1"/>
    <n v="0"/>
    <n v="90"/>
    <m/>
  </r>
  <r>
    <n v="1"/>
    <n v="49"/>
    <x v="0"/>
    <n v="174.5"/>
    <n v="99"/>
    <n v="32.5"/>
    <n v="101.5"/>
    <n v="138"/>
    <n v="85"/>
    <n v="15.3"/>
    <n v="47.9"/>
    <n v="128"/>
    <n v="5.9"/>
    <n v="37"/>
    <n v="48"/>
    <n v="49"/>
    <n v="102"/>
    <n v="189"/>
    <n v="52"/>
    <n v="0.98"/>
    <n v="0"/>
    <n v="0"/>
    <n v="0"/>
    <x v="0"/>
    <x v="2"/>
    <x v="2"/>
    <n v="0"/>
    <n v="98"/>
    <m/>
  </r>
  <r>
    <n v="1"/>
    <n v="56"/>
    <x v="0"/>
    <n v="166.6"/>
    <n v="73.7"/>
    <n v="26.6"/>
    <n v="96.3"/>
    <n v="136"/>
    <n v="79"/>
    <n v="15.4"/>
    <n v="46.2"/>
    <n v="89"/>
    <n v="4.5999999999999996"/>
    <n v="25"/>
    <n v="25"/>
    <n v="30"/>
    <n v="207"/>
    <n v="91"/>
    <n v="37"/>
    <n v="0.77"/>
    <n v="1"/>
    <n v="0"/>
    <n v="0"/>
    <x v="0"/>
    <x v="1"/>
    <x v="0"/>
    <n v="0"/>
    <n v="97"/>
    <n v="3"/>
  </r>
  <r>
    <n v="1"/>
    <n v="61"/>
    <x v="0"/>
    <n v="166.7"/>
    <n v="65.900000000000006"/>
    <n v="23.7"/>
    <n v="89.5"/>
    <n v="142"/>
    <n v="80"/>
    <n v="14.5"/>
    <n v="45.7"/>
    <n v="113"/>
    <n v="5.5"/>
    <n v="19"/>
    <n v="22"/>
    <n v="19"/>
    <n v="37"/>
    <n v="99"/>
    <n v="70"/>
    <n v="0.55000000000000004"/>
    <n v="0"/>
    <n v="0"/>
    <n v="0"/>
    <x v="0"/>
    <x v="0"/>
    <x v="1"/>
    <n v="0"/>
    <n v="88"/>
    <m/>
  </r>
  <r>
    <n v="1"/>
    <n v="61"/>
    <x v="0"/>
    <n v="166"/>
    <n v="77.599999999999994"/>
    <n v="28.2"/>
    <n v="91.5"/>
    <n v="147"/>
    <n v="92"/>
    <n v="15.4"/>
    <n v="47.5"/>
    <n v="103"/>
    <n v="5.2"/>
    <n v="21"/>
    <n v="20"/>
    <n v="184"/>
    <n v="152"/>
    <n v="63"/>
    <n v="72"/>
    <n v="0.77"/>
    <n v="1"/>
    <n v="0"/>
    <n v="0"/>
    <x v="0"/>
    <x v="0"/>
    <x v="1"/>
    <n v="1"/>
    <n v="92"/>
    <m/>
  </r>
  <r>
    <n v="1"/>
    <n v="63"/>
    <x v="0"/>
    <n v="170.7"/>
    <n v="68.5"/>
    <n v="23.5"/>
    <n v="87"/>
    <n v="119"/>
    <n v="73"/>
    <n v="14.4"/>
    <n v="45.4"/>
    <n v="113"/>
    <n v="5.5"/>
    <n v="19"/>
    <n v="23"/>
    <n v="65"/>
    <n v="168"/>
    <n v="87"/>
    <n v="73"/>
    <n v="0.89"/>
    <n v="1"/>
    <n v="0"/>
    <n v="1"/>
    <x v="0"/>
    <x v="0"/>
    <x v="1"/>
    <n v="1"/>
    <n v="83"/>
    <m/>
  </r>
  <r>
    <n v="1"/>
    <n v="64"/>
    <x v="0"/>
    <n v="167.6"/>
    <n v="77.400000000000006"/>
    <n v="27.6"/>
    <n v="97.5"/>
    <n v="133"/>
    <n v="73"/>
    <n v="14.4"/>
    <n v="44.1"/>
    <n v="88"/>
    <n v="5"/>
    <n v="16"/>
    <n v="19"/>
    <n v="25"/>
    <n v="189"/>
    <n v="98"/>
    <n v="40"/>
    <n v="0.81"/>
    <n v="1"/>
    <n v="0"/>
    <n v="0"/>
    <x v="0"/>
    <x v="1"/>
    <x v="2"/>
    <n v="1"/>
    <n v="96"/>
    <m/>
  </r>
  <r>
    <n v="1"/>
    <n v="65"/>
    <x v="0"/>
    <n v="170.5"/>
    <n v="67"/>
    <n v="23"/>
    <n v="86.5"/>
    <n v="135"/>
    <n v="83"/>
    <n v="15.4"/>
    <n v="49.3"/>
    <n v="83"/>
    <n v="7.1"/>
    <n v="21"/>
    <n v="19"/>
    <n v="14"/>
    <n v="97"/>
    <n v="145"/>
    <n v="55"/>
    <n v="0.78"/>
    <n v="0"/>
    <n v="1"/>
    <n v="0"/>
    <x v="0"/>
    <x v="2"/>
    <x v="2"/>
    <n v="1"/>
    <n v="86"/>
    <m/>
  </r>
  <r>
    <n v="1"/>
    <n v="66"/>
    <x v="0"/>
    <n v="174.6"/>
    <n v="80.8"/>
    <n v="26.5"/>
    <n v="90"/>
    <n v="156"/>
    <n v="88"/>
    <n v="15.8"/>
    <n v="49.4"/>
    <n v="117"/>
    <n v="5.9"/>
    <n v="26"/>
    <n v="37"/>
    <n v="68"/>
    <n v="140"/>
    <n v="116"/>
    <n v="61"/>
    <n v="0.73"/>
    <n v="0"/>
    <n v="0"/>
    <n v="0"/>
    <x v="0"/>
    <x v="0"/>
    <x v="1"/>
    <n v="1"/>
    <n v="92"/>
    <m/>
  </r>
  <r>
    <n v="1"/>
    <n v="67"/>
    <x v="0"/>
    <n v="158.80000000000001"/>
    <n v="69"/>
    <n v="27.4"/>
    <n v="88.5"/>
    <n v="146"/>
    <n v="84"/>
    <n v="13.3"/>
    <n v="41.3"/>
    <n v="88"/>
    <n v="5.0999999999999996"/>
    <n v="20"/>
    <n v="16"/>
    <n v="42"/>
    <n v="211"/>
    <n v="150"/>
    <n v="46"/>
    <n v="0.81"/>
    <n v="0"/>
    <n v="0"/>
    <n v="0"/>
    <x v="0"/>
    <x v="0"/>
    <x v="1"/>
    <n v="0"/>
    <n v="87"/>
    <m/>
  </r>
  <r>
    <n v="1"/>
    <n v="67"/>
    <x v="0"/>
    <n v="167.9"/>
    <n v="75"/>
    <n v="26.6"/>
    <n v="99.5"/>
    <n v="132"/>
    <n v="70"/>
    <n v="15.3"/>
    <n v="48.4"/>
    <n v="87"/>
    <n v="5"/>
    <n v="32"/>
    <n v="31"/>
    <n v="98"/>
    <n v="160"/>
    <n v="105"/>
    <n v="58"/>
    <n v="0.79"/>
    <n v="1"/>
    <n v="0"/>
    <n v="0"/>
    <x v="0"/>
    <x v="0"/>
    <x v="1"/>
    <n v="1"/>
    <n v="100"/>
    <m/>
  </r>
  <r>
    <n v="1"/>
    <n v="67"/>
    <x v="0"/>
    <n v="159.9"/>
    <n v="66.099999999999994"/>
    <n v="25.9"/>
    <n v="85.9"/>
    <n v="133"/>
    <n v="94"/>
    <n v="14"/>
    <n v="44.1"/>
    <n v="94"/>
    <n v="5.2"/>
    <n v="20"/>
    <n v="16"/>
    <n v="20"/>
    <n v="154"/>
    <n v="168"/>
    <n v="50"/>
    <n v="0.97"/>
    <n v="0"/>
    <n v="0"/>
    <n v="0"/>
    <x v="0"/>
    <x v="1"/>
    <x v="2"/>
    <n v="1"/>
    <n v="82"/>
    <m/>
  </r>
  <r>
    <n v="1"/>
    <n v="68"/>
    <x v="0"/>
    <n v="164.9"/>
    <n v="82.8"/>
    <n v="30.5"/>
    <n v="101.5"/>
    <n v="155"/>
    <n v="79"/>
    <n v="17"/>
    <n v="52.4"/>
    <n v="99"/>
    <n v="5"/>
    <n v="26"/>
    <n v="28"/>
    <n v="50"/>
    <n v="178"/>
    <n v="117"/>
    <n v="37"/>
    <n v="0.89"/>
    <n v="0"/>
    <n v="0"/>
    <n v="0"/>
    <x v="0"/>
    <x v="1"/>
    <x v="2"/>
    <n v="1"/>
    <n v="99"/>
    <m/>
  </r>
  <r>
    <n v="1"/>
    <n v="69"/>
    <x v="0"/>
    <n v="161.19999999999999"/>
    <n v="62.3"/>
    <n v="24"/>
    <n v="85"/>
    <n v="148"/>
    <n v="76"/>
    <n v="12.4"/>
    <n v="38.700000000000003"/>
    <n v="83"/>
    <n v="5.2"/>
    <n v="30"/>
    <n v="19"/>
    <n v="28"/>
    <n v="225"/>
    <n v="73"/>
    <n v="44"/>
    <n v="1.1499999999999999"/>
    <n v="1"/>
    <n v="0"/>
    <n v="1"/>
    <x v="0"/>
    <x v="0"/>
    <x v="1"/>
    <n v="0"/>
    <n v="80"/>
    <m/>
  </r>
  <r>
    <n v="1"/>
    <n v="69"/>
    <x v="0"/>
    <n v="171.8"/>
    <n v="70"/>
    <n v="23.7"/>
    <n v="90"/>
    <n v="124"/>
    <n v="83"/>
    <n v="13.7"/>
    <n v="41.9"/>
    <n v="137"/>
    <n v="6.3"/>
    <n v="15"/>
    <n v="9"/>
    <n v="28"/>
    <n v="88"/>
    <n v="98"/>
    <n v="81"/>
    <n v="1.02"/>
    <n v="1"/>
    <n v="1"/>
    <n v="0"/>
    <x v="0"/>
    <x v="0"/>
    <x v="1"/>
    <n v="1"/>
    <n v="87"/>
    <m/>
  </r>
  <r>
    <n v="1"/>
    <n v="69"/>
    <x v="0"/>
    <n v="160"/>
    <n v="59.4"/>
    <n v="23.2"/>
    <n v="88.5"/>
    <n v="126"/>
    <n v="71"/>
    <n v="14.8"/>
    <n v="47.7"/>
    <n v="127"/>
    <n v="6.4"/>
    <n v="41"/>
    <n v="40"/>
    <n v="87"/>
    <n v="83"/>
    <n v="137"/>
    <n v="92"/>
    <n v="0.7"/>
    <n v="0"/>
    <n v="0"/>
    <n v="1"/>
    <x v="0"/>
    <x v="1"/>
    <x v="2"/>
    <n v="1"/>
    <n v="81"/>
    <m/>
  </r>
  <r>
    <n v="1"/>
    <n v="70"/>
    <x v="0"/>
    <n v="159.5"/>
    <n v="73"/>
    <n v="28.7"/>
    <n v="95.3"/>
    <n v="160"/>
    <n v="95"/>
    <n v="15.3"/>
    <n v="47.3"/>
    <n v="113"/>
    <n v="6.3"/>
    <n v="21"/>
    <n v="22"/>
    <n v="40"/>
    <n v="174"/>
    <n v="115"/>
    <n v="52"/>
    <n v="0.83"/>
    <n v="1"/>
    <n v="0"/>
    <n v="1"/>
    <x v="0"/>
    <x v="0"/>
    <x v="1"/>
    <n v="1"/>
    <n v="94"/>
    <m/>
  </r>
  <r>
    <n v="1"/>
    <n v="72"/>
    <x v="0"/>
    <n v="155.1"/>
    <n v="57"/>
    <n v="23.7"/>
    <n v="86"/>
    <n v="136"/>
    <n v="88"/>
    <n v="14.3"/>
    <n v="45.6"/>
    <n v="95"/>
    <n v="5.5"/>
    <n v="18"/>
    <n v="16"/>
    <n v="22"/>
    <n v="177"/>
    <n v="164"/>
    <n v="48"/>
    <n v="0.88"/>
    <n v="0"/>
    <n v="0"/>
    <n v="0"/>
    <x v="0"/>
    <x v="1"/>
    <x v="2"/>
    <n v="1"/>
    <n v="85"/>
    <m/>
  </r>
  <r>
    <n v="1"/>
    <n v="72"/>
    <x v="0"/>
    <n v="163.4"/>
    <n v="64.099999999999994"/>
    <n v="24"/>
    <n v="90.5"/>
    <n v="141"/>
    <n v="76"/>
    <n v="14.4"/>
    <n v="44.3"/>
    <n v="119"/>
    <n v="6"/>
    <n v="23"/>
    <n v="30"/>
    <n v="33"/>
    <n v="69"/>
    <n v="116"/>
    <n v="58"/>
    <n v="0.63"/>
    <n v="0"/>
    <n v="0"/>
    <n v="1"/>
    <x v="0"/>
    <x v="2"/>
    <x v="2"/>
    <n v="1"/>
    <n v="90"/>
    <m/>
  </r>
  <r>
    <n v="1"/>
    <n v="74"/>
    <x v="0"/>
    <n v="164.5"/>
    <n v="65"/>
    <n v="24"/>
    <n v="89.5"/>
    <n v="131"/>
    <n v="77"/>
    <n v="13"/>
    <n v="40.299999999999997"/>
    <n v="81"/>
    <n v="5"/>
    <n v="20"/>
    <n v="12"/>
    <n v="18"/>
    <n v="67"/>
    <n v="123"/>
    <n v="54"/>
    <n v="0.77"/>
    <n v="0"/>
    <n v="0"/>
    <n v="1"/>
    <x v="0"/>
    <x v="2"/>
    <x v="3"/>
    <n v="1"/>
    <n v="89"/>
    <m/>
  </r>
  <r>
    <n v="1"/>
    <n v="74"/>
    <x v="0"/>
    <n v="165.4"/>
    <n v="81.2"/>
    <n v="29.7"/>
    <n v="106"/>
    <n v="124"/>
    <n v="80"/>
    <n v="15.9"/>
    <n v="45.7"/>
    <n v="148"/>
    <n v="8.6"/>
    <n v="22"/>
    <n v="22"/>
    <n v="40"/>
    <n v="161"/>
    <n v="105"/>
    <n v="42"/>
    <n v="0.57999999999999996"/>
    <n v="1"/>
    <n v="1"/>
    <n v="0"/>
    <x v="0"/>
    <x v="1"/>
    <x v="1"/>
    <n v="1"/>
    <n v="103"/>
    <m/>
  </r>
  <r>
    <n v="1"/>
    <n v="25"/>
    <x v="1"/>
    <n v="164.9"/>
    <n v="61.8"/>
    <n v="22.7"/>
    <n v="85"/>
    <n v="123"/>
    <n v="77"/>
    <n v="15.3"/>
    <s v=" "/>
    <n v="86"/>
    <s v=" "/>
    <n v="25"/>
    <n v="44"/>
    <n v="56"/>
    <n v="173"/>
    <n v="119"/>
    <n v="44"/>
    <s v=" "/>
    <n v="0"/>
    <n v="0"/>
    <n v="0"/>
    <x v="0"/>
    <x v="2"/>
    <x v="2"/>
    <n v="1"/>
    <m/>
    <m/>
  </r>
  <r>
    <n v="1"/>
    <n v="31"/>
    <x v="1"/>
    <n v="178.5"/>
    <n v="75.2"/>
    <n v="23.6"/>
    <n v="87"/>
    <n v="157"/>
    <n v="109"/>
    <n v="14.9"/>
    <n v="47"/>
    <n v="81"/>
    <n v="4.9000000000000004"/>
    <n v="15"/>
    <n v="17"/>
    <n v="49"/>
    <n v="68"/>
    <n v="146"/>
    <n v="77"/>
    <n v="0.79"/>
    <n v="0"/>
    <n v="0"/>
    <n v="0"/>
    <x v="0"/>
    <x v="1"/>
    <x v="4"/>
    <n v="1"/>
    <m/>
    <n v="3"/>
  </r>
  <r>
    <n v="1"/>
    <n v="47"/>
    <x v="1"/>
    <n v="171.8"/>
    <n v="72.900000000000006"/>
    <n v="24.7"/>
    <n v="89.5"/>
    <n v="111"/>
    <n v="85"/>
    <n v="14"/>
    <n v="42.8"/>
    <n v="82"/>
    <n v="5"/>
    <n v="21"/>
    <n v="26"/>
    <n v="23"/>
    <n v="261"/>
    <n v="110"/>
    <n v="37"/>
    <n v="0.77"/>
    <n v="0"/>
    <n v="0"/>
    <n v="0"/>
    <x v="0"/>
    <x v="2"/>
    <x v="2"/>
    <n v="0"/>
    <m/>
    <m/>
  </r>
  <r>
    <n v="1"/>
    <n v="48"/>
    <x v="1"/>
    <n v="159.1"/>
    <n v="64.8"/>
    <n v="25.6"/>
    <n v="89"/>
    <n v="122"/>
    <n v="79"/>
    <n v="16.3"/>
    <s v=" "/>
    <n v="86"/>
    <s v=" "/>
    <n v="21"/>
    <n v="21"/>
    <n v="25"/>
    <n v="154"/>
    <n v="141"/>
    <n v="75"/>
    <s v=" "/>
    <n v="0"/>
    <n v="0"/>
    <n v="0"/>
    <x v="0"/>
    <x v="0"/>
    <x v="1"/>
    <n v="1"/>
    <m/>
    <m/>
  </r>
  <r>
    <n v="1"/>
    <n v="50"/>
    <x v="1"/>
    <n v="176"/>
    <n v="70.599999999999994"/>
    <n v="22.8"/>
    <n v="86"/>
    <n v="124"/>
    <n v="73"/>
    <n v="13.4"/>
    <n v="41.7"/>
    <n v="83"/>
    <n v="4.7"/>
    <n v="19"/>
    <n v="13"/>
    <n v="20"/>
    <n v="184"/>
    <n v="101"/>
    <n v="48"/>
    <n v="0.64"/>
    <n v="0"/>
    <n v="0"/>
    <n v="0"/>
    <x v="0"/>
    <x v="0"/>
    <x v="2"/>
    <n v="0"/>
    <m/>
    <m/>
  </r>
  <r>
    <n v="1"/>
    <n v="55"/>
    <x v="1"/>
    <n v="177.4"/>
    <n v="77.599999999999994"/>
    <n v="24.7"/>
    <n v="86.1"/>
    <n v="141"/>
    <n v="91"/>
    <n v="15.1"/>
    <n v="48.9"/>
    <n v="90"/>
    <n v="5.0999999999999996"/>
    <n v="17"/>
    <n v="12"/>
    <n v="27"/>
    <n v="89"/>
    <n v="125"/>
    <n v="61"/>
    <n v="0.81"/>
    <n v="1"/>
    <n v="0"/>
    <n v="0"/>
    <x v="0"/>
    <x v="0"/>
    <x v="0"/>
    <n v="0"/>
    <m/>
    <n v="3"/>
  </r>
  <r>
    <n v="1"/>
    <n v="62"/>
    <x v="1"/>
    <n v="178.3"/>
    <n v="82.9"/>
    <n v="26.1"/>
    <n v="106"/>
    <n v="144"/>
    <n v="106"/>
    <n v="18.3"/>
    <n v="55.2"/>
    <n v="94"/>
    <n v="5.0999999999999996"/>
    <n v="29"/>
    <n v="23"/>
    <n v="25"/>
    <n v="82"/>
    <n v="92"/>
    <n v="70"/>
    <n v="0.8"/>
    <n v="1"/>
    <n v="0"/>
    <n v="0"/>
    <x v="0"/>
    <x v="0"/>
    <x v="0"/>
    <n v="1"/>
    <m/>
    <n v="2"/>
  </r>
  <r>
    <n v="1"/>
    <n v="62"/>
    <x v="1"/>
    <n v="166.2"/>
    <n v="84.8"/>
    <n v="30.7"/>
    <n v="98"/>
    <n v="142"/>
    <n v="82"/>
    <n v="14.7"/>
    <n v="46.7"/>
    <n v="93"/>
    <n v="5"/>
    <n v="24"/>
    <n v="31"/>
    <n v="107"/>
    <n v="139"/>
    <n v="155"/>
    <n v="61"/>
    <n v="0.83"/>
    <n v="0"/>
    <n v="0"/>
    <n v="0"/>
    <x v="0"/>
    <x v="0"/>
    <x v="1"/>
    <n v="1"/>
    <m/>
    <m/>
  </r>
  <r>
    <n v="1"/>
    <n v="64"/>
    <x v="1"/>
    <n v="163"/>
    <n v="66.400000000000006"/>
    <n v="25"/>
    <n v="88"/>
    <n v="133"/>
    <n v="78"/>
    <n v="15.7"/>
    <n v="48"/>
    <n v="88"/>
    <n v="5.4"/>
    <n v="20"/>
    <n v="20"/>
    <n v="19"/>
    <n v="50"/>
    <n v="95"/>
    <n v="63"/>
    <n v="0.64"/>
    <n v="0"/>
    <n v="0"/>
    <n v="0"/>
    <x v="0"/>
    <x v="2"/>
    <x v="3"/>
    <n v="1"/>
    <m/>
    <m/>
  </r>
  <r>
    <n v="1"/>
    <n v="66"/>
    <x v="1"/>
    <n v="175.9"/>
    <n v="90.8"/>
    <n v="29.3"/>
    <n v="106"/>
    <n v="167"/>
    <n v="95"/>
    <n v="15.2"/>
    <n v="47.1"/>
    <n v="104"/>
    <n v="5.0999999999999996"/>
    <n v="24"/>
    <n v="26"/>
    <n v="21"/>
    <n v="82"/>
    <n v="131"/>
    <n v="47"/>
    <n v="0.78"/>
    <n v="1"/>
    <n v="0"/>
    <n v="0"/>
    <x v="0"/>
    <x v="2"/>
    <x v="3"/>
    <n v="1"/>
    <m/>
    <m/>
  </r>
  <r>
    <n v="1"/>
    <n v="66"/>
    <x v="1"/>
    <n v="162.19999999999999"/>
    <n v="72"/>
    <n v="27.4"/>
    <n v="94"/>
    <n v="159"/>
    <n v="105"/>
    <n v="13.8"/>
    <n v="44.3"/>
    <n v="78"/>
    <n v="4.5999999999999996"/>
    <n v="19"/>
    <n v="19"/>
    <n v="21"/>
    <n v="117"/>
    <n v="145"/>
    <n v="48"/>
    <n v="0.74"/>
    <n v="0"/>
    <n v="0"/>
    <n v="0"/>
    <x v="0"/>
    <x v="1"/>
    <x v="2"/>
    <n v="1"/>
    <m/>
    <m/>
  </r>
  <r>
    <n v="1"/>
    <n v="68"/>
    <x v="1"/>
    <n v="164.7"/>
    <n v="70.3"/>
    <n v="25.9"/>
    <n v="95"/>
    <n v="134"/>
    <n v="62"/>
    <n v="15.4"/>
    <n v="49.4"/>
    <n v="97"/>
    <n v="5.2"/>
    <n v="25"/>
    <n v="16"/>
    <n v="31"/>
    <n v="89"/>
    <n v="66"/>
    <n v="88"/>
    <n v="0.86"/>
    <n v="1"/>
    <n v="0"/>
    <n v="0"/>
    <x v="0"/>
    <x v="1"/>
    <x v="2"/>
    <n v="1"/>
    <m/>
    <m/>
  </r>
  <r>
    <n v="1"/>
    <n v="69"/>
    <x v="1"/>
    <n v="159.9"/>
    <n v="57"/>
    <n v="22.3"/>
    <n v="85"/>
    <n v="116"/>
    <n v="74"/>
    <n v="16.2"/>
    <n v="49.3"/>
    <n v="97"/>
    <n v="5.5"/>
    <n v="24"/>
    <n v="16"/>
    <n v="49"/>
    <n v="126"/>
    <n v="115"/>
    <n v="60"/>
    <n v="0.77"/>
    <n v="1"/>
    <n v="0"/>
    <n v="0"/>
    <x v="0"/>
    <x v="0"/>
    <x v="1"/>
    <n v="1"/>
    <m/>
    <m/>
  </r>
  <r>
    <n v="1"/>
    <n v="70"/>
    <x v="1"/>
    <n v="160"/>
    <n v="62"/>
    <n v="24.2"/>
    <n v="87.5"/>
    <n v="139"/>
    <n v="80"/>
    <n v="15.2"/>
    <n v="46.9"/>
    <n v="90"/>
    <n v="5"/>
    <n v="43"/>
    <n v="21"/>
    <n v="62"/>
    <n v="54"/>
    <n v="120"/>
    <n v="75"/>
    <n v="0.73"/>
    <n v="0"/>
    <n v="0"/>
    <n v="0"/>
    <x v="0"/>
    <x v="0"/>
    <x v="0"/>
    <n v="1"/>
    <m/>
    <n v="3"/>
  </r>
  <r>
    <n v="1"/>
    <n v="70"/>
    <x v="1"/>
    <n v="164.3"/>
    <n v="64.400000000000006"/>
    <n v="23.9"/>
    <n v="88"/>
    <n v="146"/>
    <n v="90"/>
    <n v="15.3"/>
    <n v="48.9"/>
    <n v="88"/>
    <n v="4.7"/>
    <n v="23"/>
    <n v="15"/>
    <n v="35"/>
    <n v="66"/>
    <n v="95"/>
    <n v="51"/>
    <n v="0.97"/>
    <n v="1"/>
    <n v="0"/>
    <n v="0"/>
    <x v="0"/>
    <x v="0"/>
    <x v="1"/>
    <n v="1"/>
    <m/>
    <m/>
  </r>
  <r>
    <n v="1"/>
    <n v="73"/>
    <x v="1"/>
    <n v="168.5"/>
    <n v="64.2"/>
    <n v="22.6"/>
    <n v="86.5"/>
    <n v="134"/>
    <n v="84"/>
    <n v="14.4"/>
    <n v="45.8"/>
    <n v="91"/>
    <n v="5.4"/>
    <n v="33"/>
    <n v="21"/>
    <n v="68"/>
    <n v="120"/>
    <n v="114"/>
    <n v="57"/>
    <n v="0.78"/>
    <n v="1"/>
    <n v="0"/>
    <n v="0"/>
    <x v="0"/>
    <x v="0"/>
    <x v="1"/>
    <n v="1"/>
    <m/>
    <m/>
  </r>
  <r>
    <n v="1"/>
    <n v="74"/>
    <x v="1"/>
    <n v="152.9"/>
    <n v="54.6"/>
    <n v="23.4"/>
    <n v="86.6"/>
    <n v="138"/>
    <n v="79"/>
    <n v="11.6"/>
    <n v="35.9"/>
    <n v="95"/>
    <n v="5.6"/>
    <n v="30"/>
    <n v="22"/>
    <n v="26"/>
    <n v="38"/>
    <n v="91"/>
    <n v="78"/>
    <n v="0.66"/>
    <n v="1"/>
    <n v="0"/>
    <n v="0"/>
    <x v="0"/>
    <x v="0"/>
    <x v="1"/>
    <n v="1"/>
    <m/>
    <m/>
  </r>
  <r>
    <n v="1"/>
    <n v="74"/>
    <x v="1"/>
    <n v="159"/>
    <n v="50.9"/>
    <n v="20.100000000000001"/>
    <n v="85"/>
    <n v="135"/>
    <n v="80"/>
    <n v="15.2"/>
    <n v="47.7"/>
    <n v="89"/>
    <n v="4.5999999999999996"/>
    <n v="18"/>
    <n v="13"/>
    <n v="14"/>
    <n v="65"/>
    <n v="97"/>
    <n v="76"/>
    <n v="0.62"/>
    <n v="0"/>
    <n v="0"/>
    <n v="0"/>
    <x v="0"/>
    <x v="2"/>
    <x v="2"/>
    <n v="1"/>
    <m/>
    <m/>
  </r>
  <r>
    <n v="1"/>
    <n v="26"/>
    <x v="2"/>
    <n v="174.8"/>
    <n v="67.599999999999994"/>
    <n v="22.1"/>
    <n v="76"/>
    <n v="122"/>
    <n v="79"/>
    <n v="16.100000000000001"/>
    <s v=" "/>
    <n v="88"/>
    <s v=" "/>
    <n v="19"/>
    <n v="7"/>
    <n v="19"/>
    <n v="69"/>
    <n v="113"/>
    <n v="63"/>
    <s v=" "/>
    <n v="0"/>
    <n v="0"/>
    <n v="0"/>
    <x v="0"/>
    <x v="2"/>
    <x v="3"/>
    <n v="1"/>
    <m/>
    <m/>
  </r>
  <r>
    <n v="1"/>
    <n v="28"/>
    <x v="2"/>
    <n v="163.6"/>
    <n v="60.5"/>
    <n v="22.6"/>
    <n v="75"/>
    <n v="110"/>
    <n v="74"/>
    <n v="15.2"/>
    <s v=" "/>
    <n v="87"/>
    <s v=" "/>
    <n v="14"/>
    <n v="8"/>
    <n v="13"/>
    <n v="38"/>
    <n v="81"/>
    <n v="48"/>
    <s v=" "/>
    <n v="0"/>
    <n v="0"/>
    <n v="0"/>
    <x v="0"/>
    <x v="2"/>
    <x v="0"/>
    <n v="1"/>
    <m/>
    <n v="3"/>
  </r>
  <r>
    <n v="1"/>
    <n v="30"/>
    <x v="2"/>
    <n v="182"/>
    <n v="74.099999999999994"/>
    <n v="22.4"/>
    <n v="85"/>
    <n v="102"/>
    <n v="78"/>
    <n v="14.8"/>
    <n v="46"/>
    <n v="76"/>
    <s v=" "/>
    <n v="15"/>
    <n v="20"/>
    <n v="19"/>
    <n v="119"/>
    <n v="183"/>
    <n v="68"/>
    <s v=" "/>
    <n v="0"/>
    <n v="0"/>
    <n v="0"/>
    <x v="0"/>
    <x v="2"/>
    <x v="2"/>
    <n v="1"/>
    <m/>
    <m/>
  </r>
  <r>
    <n v="1"/>
    <n v="37"/>
    <x v="2"/>
    <n v="165.8"/>
    <n v="75.8"/>
    <n v="27.6"/>
    <n v="84"/>
    <n v="128"/>
    <n v="83"/>
    <n v="15.3"/>
    <s v=" "/>
    <n v="90"/>
    <s v=" "/>
    <n v="18"/>
    <n v="18"/>
    <n v="21"/>
    <n v="39"/>
    <n v="130"/>
    <n v="56"/>
    <s v=" "/>
    <n v="0"/>
    <n v="0"/>
    <n v="0"/>
    <x v="0"/>
    <x v="1"/>
    <x v="1"/>
    <n v="1"/>
    <m/>
    <m/>
  </r>
  <r>
    <n v="1"/>
    <n v="39"/>
    <x v="2"/>
    <n v="175.4"/>
    <n v="54.8"/>
    <n v="17.8"/>
    <n v="66"/>
    <n v="124"/>
    <n v="80"/>
    <n v="15.8"/>
    <s v=" "/>
    <n v="119"/>
    <s v=" "/>
    <n v="56"/>
    <n v="75"/>
    <n v="23"/>
    <n v="56"/>
    <n v="116"/>
    <n v="59"/>
    <s v=" "/>
    <n v="0"/>
    <n v="0"/>
    <n v="0"/>
    <x v="0"/>
    <x v="2"/>
    <x v="2"/>
    <n v="0"/>
    <m/>
    <m/>
  </r>
  <r>
    <n v="1"/>
    <n v="40"/>
    <x v="2"/>
    <n v="173.9"/>
    <n v="77"/>
    <n v="25.5"/>
    <n v="84.5"/>
    <n v="150"/>
    <n v="98"/>
    <n v="15.8"/>
    <n v="47.8"/>
    <n v="97"/>
    <s v=" "/>
    <n v="28"/>
    <n v="53"/>
    <n v="218"/>
    <n v="273"/>
    <n v="85"/>
    <n v="47"/>
    <s v=" "/>
    <n v="0"/>
    <n v="0"/>
    <n v="0"/>
    <x v="0"/>
    <x v="2"/>
    <x v="3"/>
    <n v="0"/>
    <m/>
    <m/>
  </r>
  <r>
    <n v="1"/>
    <n v="42"/>
    <x v="2"/>
    <n v="163.30000000000001"/>
    <n v="55.8"/>
    <n v="20.9"/>
    <n v="73.5"/>
    <n v="99"/>
    <n v="69"/>
    <n v="14.9"/>
    <n v="46.3"/>
    <n v="81"/>
    <n v="5"/>
    <n v="28"/>
    <n v="31"/>
    <n v="19"/>
    <n v="119"/>
    <n v="124"/>
    <n v="55"/>
    <n v="0.72"/>
    <n v="0"/>
    <n v="0"/>
    <n v="0"/>
    <x v="0"/>
    <x v="2"/>
    <x v="3"/>
    <n v="1"/>
    <m/>
    <m/>
  </r>
  <r>
    <n v="1"/>
    <n v="43"/>
    <x v="2"/>
    <n v="169.8"/>
    <n v="74.3"/>
    <n v="25.8"/>
    <n v="91"/>
    <n v="124"/>
    <n v="75"/>
    <n v="14.8"/>
    <n v="45.2"/>
    <n v="104"/>
    <n v="4.8"/>
    <n v="23"/>
    <n v="30"/>
    <n v="49"/>
    <n v="62"/>
    <n v="96"/>
    <n v="82"/>
    <n v="0.76"/>
    <n v="0"/>
    <n v="0"/>
    <n v="0"/>
    <x v="0"/>
    <x v="0"/>
    <x v="1"/>
    <n v="0"/>
    <m/>
    <m/>
  </r>
  <r>
    <n v="1"/>
    <n v="43"/>
    <x v="2"/>
    <n v="169.6"/>
    <n v="50.3"/>
    <n v="17.5"/>
    <n v="66.5"/>
    <n v="117"/>
    <n v="71"/>
    <n v="16"/>
    <n v="49.5"/>
    <n v="97"/>
    <n v="4.9000000000000004"/>
    <n v="23"/>
    <n v="31"/>
    <n v="23"/>
    <n v="150"/>
    <n v="147"/>
    <n v="53"/>
    <n v="0.67"/>
    <n v="0"/>
    <n v="0"/>
    <n v="0"/>
    <x v="0"/>
    <x v="2"/>
    <x v="2"/>
    <n v="1"/>
    <m/>
    <m/>
  </r>
  <r>
    <n v="1"/>
    <n v="48"/>
    <x v="2"/>
    <n v="168.8"/>
    <n v="62.1"/>
    <n v="21.8"/>
    <n v="80.599999999999994"/>
    <n v="120"/>
    <n v="80"/>
    <n v="14"/>
    <n v="44.9"/>
    <n v="87"/>
    <n v="5.4"/>
    <n v="19"/>
    <n v="19"/>
    <n v="51"/>
    <n v="135"/>
    <n v="165"/>
    <n v="53"/>
    <n v="0.97"/>
    <n v="0"/>
    <n v="0"/>
    <n v="0"/>
    <x v="0"/>
    <x v="1"/>
    <x v="1"/>
    <n v="1"/>
    <m/>
    <m/>
  </r>
  <r>
    <n v="1"/>
    <n v="50"/>
    <x v="2"/>
    <n v="168.7"/>
    <n v="54.2"/>
    <n v="19"/>
    <n v="68"/>
    <n v="110"/>
    <n v="70"/>
    <n v="13.9"/>
    <n v="42.6"/>
    <n v="73"/>
    <n v="4.7"/>
    <n v="18"/>
    <n v="11"/>
    <n v="21"/>
    <n v="55"/>
    <n v="84"/>
    <n v="73"/>
    <n v="0.72"/>
    <n v="0"/>
    <n v="0"/>
    <n v="0"/>
    <x v="0"/>
    <x v="0"/>
    <x v="0"/>
    <n v="0"/>
    <m/>
    <n v="2"/>
  </r>
  <r>
    <n v="1"/>
    <n v="50"/>
    <x v="2"/>
    <n v="167.6"/>
    <n v="64.2"/>
    <n v="22.9"/>
    <n v="80"/>
    <n v="108"/>
    <n v="54"/>
    <n v="13.5"/>
    <n v="41"/>
    <n v="80"/>
    <n v="4.5999999999999996"/>
    <n v="33"/>
    <n v="48"/>
    <n v="70"/>
    <n v="91"/>
    <n v="78"/>
    <n v="59"/>
    <n v="0.83"/>
    <n v="0"/>
    <n v="0"/>
    <n v="0"/>
    <x v="0"/>
    <x v="1"/>
    <x v="2"/>
    <n v="1"/>
    <m/>
    <m/>
  </r>
  <r>
    <n v="1"/>
    <n v="51"/>
    <x v="2"/>
    <n v="170.3"/>
    <n v="66"/>
    <n v="22.8"/>
    <n v="80"/>
    <n v="110"/>
    <n v="69"/>
    <n v="14.7"/>
    <n v="47.1"/>
    <n v="80"/>
    <n v="4.5"/>
    <n v="24"/>
    <n v="22"/>
    <n v="50"/>
    <n v="74"/>
    <n v="160"/>
    <n v="59"/>
    <n v="0.87"/>
    <n v="0"/>
    <n v="0"/>
    <n v="0"/>
    <x v="0"/>
    <x v="1"/>
    <x v="1"/>
    <n v="0"/>
    <m/>
    <m/>
  </r>
  <r>
    <n v="1"/>
    <n v="51"/>
    <x v="2"/>
    <n v="172.1"/>
    <n v="59"/>
    <n v="19.899999999999999"/>
    <n v="78.5"/>
    <n v="126"/>
    <n v="78"/>
    <n v="14.3"/>
    <n v="42.9"/>
    <n v="99"/>
    <n v="5"/>
    <n v="19"/>
    <n v="41"/>
    <n v="35"/>
    <n v="116"/>
    <n v="101"/>
    <n v="57"/>
    <n v="0.5"/>
    <n v="0"/>
    <n v="0"/>
    <n v="1"/>
    <x v="0"/>
    <x v="1"/>
    <x v="2"/>
    <n v="0"/>
    <m/>
    <m/>
  </r>
  <r>
    <n v="1"/>
    <n v="52"/>
    <x v="2"/>
    <n v="165.9"/>
    <n v="62.2"/>
    <n v="22.6"/>
    <n v="80"/>
    <n v="126"/>
    <n v="62"/>
    <n v="15.3"/>
    <n v="47.8"/>
    <n v="79"/>
    <n v="4.7"/>
    <n v="26"/>
    <n v="25"/>
    <n v="15"/>
    <n v="122"/>
    <n v="122"/>
    <n v="46"/>
    <n v="0.67"/>
    <n v="0"/>
    <n v="0"/>
    <n v="0"/>
    <x v="0"/>
    <x v="0"/>
    <x v="1"/>
    <n v="1"/>
    <m/>
    <m/>
  </r>
  <r>
    <n v="1"/>
    <n v="56"/>
    <x v="2"/>
    <n v="164.6"/>
    <n v="53.5"/>
    <n v="19.7"/>
    <n v="74"/>
    <n v="130"/>
    <n v="85"/>
    <s v=" "/>
    <s v=" "/>
    <n v="105"/>
    <s v=" "/>
    <n v="26"/>
    <n v="20"/>
    <n v="24"/>
    <n v="56"/>
    <n v="61"/>
    <n v="110"/>
    <s v=" "/>
    <n v="0"/>
    <n v="0"/>
    <n v="0"/>
    <x v="0"/>
    <x v="2"/>
    <x v="3"/>
    <n v="1"/>
    <m/>
    <m/>
  </r>
  <r>
    <n v="1"/>
    <n v="56"/>
    <x v="2"/>
    <n v="149.80000000000001"/>
    <n v="47.7"/>
    <n v="21.3"/>
    <n v="79"/>
    <n v="130"/>
    <n v="84"/>
    <s v=" "/>
    <s v=" "/>
    <n v="89"/>
    <s v=" "/>
    <n v="37"/>
    <n v="31"/>
    <n v="14"/>
    <n v="127"/>
    <n v="194"/>
    <n v="52"/>
    <s v=" "/>
    <n v="0"/>
    <n v="0"/>
    <n v="0"/>
    <x v="0"/>
    <x v="2"/>
    <x v="3"/>
    <n v="1"/>
    <m/>
    <m/>
  </r>
  <r>
    <n v="1"/>
    <n v="57"/>
    <x v="2"/>
    <n v="164.3"/>
    <n v="63.6"/>
    <n v="23.6"/>
    <n v="83"/>
    <n v="115"/>
    <n v="64"/>
    <n v="14.7"/>
    <n v="46.2"/>
    <n v="83"/>
    <n v="5.0999999999999996"/>
    <n v="24"/>
    <n v="21"/>
    <n v="27"/>
    <n v="121"/>
    <n v="109"/>
    <n v="51"/>
    <n v="0.64"/>
    <n v="0"/>
    <n v="0"/>
    <n v="0"/>
    <x v="0"/>
    <x v="1"/>
    <x v="3"/>
    <n v="1"/>
    <m/>
    <m/>
  </r>
  <r>
    <n v="1"/>
    <n v="60"/>
    <x v="2"/>
    <n v="164.7"/>
    <n v="59.5"/>
    <n v="21.9"/>
    <n v="82"/>
    <n v="122"/>
    <n v="85"/>
    <n v="11.5"/>
    <n v="36.6"/>
    <n v="96"/>
    <n v="5.0999999999999996"/>
    <n v="23"/>
    <n v="18"/>
    <n v="25"/>
    <n v="42"/>
    <n v="64"/>
    <n v="77"/>
    <n v="1.74"/>
    <n v="1"/>
    <n v="0"/>
    <n v="0"/>
    <x v="0"/>
    <x v="2"/>
    <x v="3"/>
    <n v="1"/>
    <m/>
    <m/>
  </r>
  <r>
    <n v="1"/>
    <n v="60"/>
    <x v="2"/>
    <n v="164.5"/>
    <n v="67"/>
    <n v="24.8"/>
    <n v="84.5"/>
    <n v="123"/>
    <n v="73"/>
    <n v="14.7"/>
    <n v="44"/>
    <n v="89"/>
    <n v="4.9000000000000004"/>
    <n v="19"/>
    <n v="32"/>
    <n v="31"/>
    <n v="127"/>
    <n v="99"/>
    <n v="41"/>
    <n v="0.65"/>
    <n v="1"/>
    <n v="0"/>
    <n v="0"/>
    <x v="0"/>
    <x v="2"/>
    <x v="3"/>
    <n v="1"/>
    <m/>
    <m/>
  </r>
  <r>
    <n v="1"/>
    <n v="60"/>
    <x v="2"/>
    <n v="157.5"/>
    <n v="60.8"/>
    <n v="24.5"/>
    <n v="83"/>
    <n v="126"/>
    <n v="80"/>
    <n v="13"/>
    <n v="40"/>
    <n v="98"/>
    <n v="5.7"/>
    <n v="19"/>
    <n v="17"/>
    <n v="27"/>
    <n v="83"/>
    <n v="150"/>
    <n v="52"/>
    <n v="1.0900000000000001"/>
    <n v="1"/>
    <n v="0"/>
    <n v="1"/>
    <x v="0"/>
    <x v="2"/>
    <x v="3"/>
    <n v="1"/>
    <m/>
    <m/>
  </r>
  <r>
    <n v="1"/>
    <n v="60"/>
    <x v="2"/>
    <n v="179.4"/>
    <n v="59.3"/>
    <n v="18.399999999999999"/>
    <n v="73.7"/>
    <n v="93"/>
    <n v="56"/>
    <n v="13.8"/>
    <n v="42.9"/>
    <n v="80"/>
    <n v="5"/>
    <n v="19"/>
    <n v="19"/>
    <n v="21"/>
    <n v="136"/>
    <n v="117"/>
    <n v="61"/>
    <n v="0.82"/>
    <n v="0"/>
    <n v="0"/>
    <n v="0"/>
    <x v="0"/>
    <x v="2"/>
    <x v="2"/>
    <n v="0"/>
    <m/>
    <m/>
  </r>
  <r>
    <n v="1"/>
    <n v="61"/>
    <x v="2"/>
    <n v="161.4"/>
    <n v="60.7"/>
    <n v="23.3"/>
    <n v="83.3"/>
    <n v="117"/>
    <n v="68"/>
    <n v="15.9"/>
    <n v="49.2"/>
    <n v="83"/>
    <n v="5"/>
    <n v="32"/>
    <n v="35"/>
    <n v="27"/>
    <n v="134"/>
    <n v="156"/>
    <n v="40"/>
    <n v="1.2"/>
    <n v="0"/>
    <n v="0"/>
    <n v="0"/>
    <x v="0"/>
    <x v="2"/>
    <x v="3"/>
    <n v="0"/>
    <m/>
    <m/>
  </r>
  <r>
    <n v="1"/>
    <n v="61"/>
    <x v="2"/>
    <n v="165"/>
    <n v="63.4"/>
    <n v="23.3"/>
    <n v="79"/>
    <n v="142"/>
    <n v="86"/>
    <n v="16"/>
    <n v="49.4"/>
    <n v="87"/>
    <n v="4.7"/>
    <n v="28"/>
    <n v="19"/>
    <n v="51"/>
    <n v="83"/>
    <n v="96"/>
    <n v="74"/>
    <n v="0.73"/>
    <n v="0"/>
    <n v="0"/>
    <n v="0"/>
    <x v="0"/>
    <x v="0"/>
    <x v="4"/>
    <n v="0"/>
    <m/>
    <n v="4"/>
  </r>
  <r>
    <n v="1"/>
    <n v="61"/>
    <x v="2"/>
    <n v="164.8"/>
    <n v="62.9"/>
    <n v="23.2"/>
    <n v="77"/>
    <n v="145"/>
    <n v="79"/>
    <n v="14.3"/>
    <n v="45.8"/>
    <n v="104"/>
    <n v="5.0999999999999996"/>
    <n v="30"/>
    <n v="31"/>
    <n v="41"/>
    <n v="78"/>
    <n v="99"/>
    <n v="73"/>
    <n v="0.83"/>
    <n v="0"/>
    <n v="0"/>
    <n v="0"/>
    <x v="0"/>
    <x v="0"/>
    <x v="0"/>
    <n v="1"/>
    <m/>
    <n v="2"/>
  </r>
  <r>
    <n v="1"/>
    <n v="61"/>
    <x v="2"/>
    <n v="166.2"/>
    <n v="60.7"/>
    <n v="22"/>
    <n v="79"/>
    <n v="102"/>
    <n v="67"/>
    <n v="14.1"/>
    <n v="45.5"/>
    <n v="92"/>
    <n v="5.3"/>
    <n v="18"/>
    <n v="15"/>
    <n v="55"/>
    <n v="133"/>
    <n v="161"/>
    <n v="46"/>
    <n v="0.84"/>
    <n v="0"/>
    <n v="0"/>
    <n v="0"/>
    <x v="0"/>
    <x v="1"/>
    <x v="2"/>
    <n v="1"/>
    <m/>
    <m/>
  </r>
  <r>
    <n v="1"/>
    <n v="62"/>
    <x v="2"/>
    <n v="163.1"/>
    <n v="53"/>
    <n v="19.899999999999999"/>
    <n v="75"/>
    <n v="96"/>
    <n v="63"/>
    <n v="15.1"/>
    <n v="45.7"/>
    <n v="81"/>
    <n v="4.7"/>
    <n v="17"/>
    <n v="9"/>
    <n v="14"/>
    <n v="62"/>
    <n v="135"/>
    <n v="66"/>
    <n v="0.73"/>
    <n v="0"/>
    <n v="0"/>
    <n v="0"/>
    <x v="0"/>
    <x v="1"/>
    <x v="1"/>
    <n v="0"/>
    <m/>
    <m/>
  </r>
  <r>
    <n v="1"/>
    <n v="62"/>
    <x v="2"/>
    <n v="160.69999999999999"/>
    <n v="49.9"/>
    <n v="19.3"/>
    <n v="70"/>
    <n v="140"/>
    <n v="85"/>
    <n v="14.2"/>
    <n v="45.2"/>
    <n v="86"/>
    <n v="5.0999999999999996"/>
    <n v="23"/>
    <n v="19"/>
    <n v="18"/>
    <n v="128"/>
    <n v="169"/>
    <n v="49"/>
    <n v="0.88"/>
    <n v="0"/>
    <n v="0"/>
    <n v="0"/>
    <x v="0"/>
    <x v="1"/>
    <x v="1"/>
    <n v="1"/>
    <m/>
    <m/>
  </r>
  <r>
    <n v="1"/>
    <n v="62"/>
    <x v="2"/>
    <n v="167"/>
    <n v="65.8"/>
    <n v="23.6"/>
    <n v="82.5"/>
    <n v="142"/>
    <n v="86"/>
    <n v="15.1"/>
    <n v="46.7"/>
    <n v="94"/>
    <n v="5.4"/>
    <n v="22"/>
    <n v="15"/>
    <n v="25"/>
    <n v="125"/>
    <n v="150"/>
    <n v="67"/>
    <n v="0.89"/>
    <n v="0"/>
    <n v="0"/>
    <n v="0"/>
    <x v="0"/>
    <x v="0"/>
    <x v="2"/>
    <n v="1"/>
    <m/>
    <m/>
  </r>
  <r>
    <n v="1"/>
    <n v="62"/>
    <x v="2"/>
    <n v="163.5"/>
    <n v="59.8"/>
    <n v="22.4"/>
    <n v="76"/>
    <n v="112"/>
    <n v="69"/>
    <n v="13.1"/>
    <n v="43.1"/>
    <n v="97"/>
    <n v="5.4"/>
    <n v="18"/>
    <n v="10"/>
    <n v="13"/>
    <n v="77"/>
    <n v="87"/>
    <n v="27"/>
    <n v="0.73"/>
    <n v="0"/>
    <n v="0"/>
    <n v="0"/>
    <x v="0"/>
    <x v="2"/>
    <x v="2"/>
    <n v="1"/>
    <m/>
    <m/>
  </r>
  <r>
    <n v="1"/>
    <n v="63"/>
    <x v="2"/>
    <n v="167.8"/>
    <n v="53.8"/>
    <n v="19.100000000000001"/>
    <n v="72"/>
    <n v="113"/>
    <n v="72"/>
    <n v="13.3"/>
    <n v="43.8"/>
    <n v="97"/>
    <n v="5.8"/>
    <n v="28"/>
    <n v="21"/>
    <n v="38"/>
    <n v="146"/>
    <n v="95"/>
    <n v="77"/>
    <n v="0.7"/>
    <n v="0"/>
    <n v="0"/>
    <n v="0"/>
    <x v="0"/>
    <x v="0"/>
    <x v="0"/>
    <n v="1"/>
    <m/>
    <n v="2"/>
  </r>
  <r>
    <n v="1"/>
    <n v="63"/>
    <x v="2"/>
    <n v="171.5"/>
    <n v="63.5"/>
    <n v="21.6"/>
    <n v="80"/>
    <n v="120"/>
    <n v="88"/>
    <n v="14.5"/>
    <n v="45.2"/>
    <n v="84"/>
    <s v=" "/>
    <n v="37"/>
    <n v="24"/>
    <n v="93"/>
    <n v="315"/>
    <n v="93"/>
    <n v="87"/>
    <s v=" "/>
    <n v="1"/>
    <n v="0"/>
    <n v="0"/>
    <x v="0"/>
    <x v="0"/>
    <x v="0"/>
    <n v="1"/>
    <m/>
    <n v="2"/>
  </r>
  <r>
    <n v="1"/>
    <n v="63"/>
    <x v="2"/>
    <n v="158.80000000000001"/>
    <n v="58.3"/>
    <n v="23.1"/>
    <n v="80"/>
    <n v="116"/>
    <n v="76"/>
    <n v="14"/>
    <n v="45.2"/>
    <n v="90"/>
    <n v="4.9000000000000004"/>
    <n v="25"/>
    <n v="15"/>
    <n v="38"/>
    <n v="56"/>
    <n v="118"/>
    <n v="70"/>
    <n v="0.71"/>
    <n v="0"/>
    <n v="0"/>
    <n v="0"/>
    <x v="0"/>
    <x v="0"/>
    <x v="1"/>
    <n v="1"/>
    <m/>
    <m/>
  </r>
  <r>
    <n v="1"/>
    <n v="63"/>
    <x v="2"/>
    <n v="161.5"/>
    <n v="57.1"/>
    <n v="21.9"/>
    <n v="78"/>
    <n v="112"/>
    <n v="73"/>
    <n v="14.2"/>
    <n v="44.6"/>
    <n v="131"/>
    <n v="6.1"/>
    <n v="19"/>
    <n v="15"/>
    <n v="23"/>
    <n v="58"/>
    <n v="143"/>
    <n v="70"/>
    <n v="0.75"/>
    <n v="0"/>
    <n v="0"/>
    <n v="0"/>
    <x v="0"/>
    <x v="0"/>
    <x v="1"/>
    <n v="1"/>
    <m/>
    <m/>
  </r>
  <r>
    <n v="1"/>
    <n v="63"/>
    <x v="2"/>
    <n v="170"/>
    <n v="64.7"/>
    <n v="22.4"/>
    <n v="79"/>
    <n v="129"/>
    <n v="87"/>
    <n v="14.7"/>
    <n v="46.2"/>
    <n v="102"/>
    <n v="5.0999999999999996"/>
    <n v="22"/>
    <n v="23"/>
    <n v="66"/>
    <n v="263"/>
    <n v="135"/>
    <n v="53"/>
    <n v="0.84"/>
    <n v="0"/>
    <n v="0"/>
    <n v="0"/>
    <x v="0"/>
    <x v="1"/>
    <x v="1"/>
    <n v="1"/>
    <m/>
    <m/>
  </r>
  <r>
    <n v="1"/>
    <n v="63"/>
    <x v="2"/>
    <n v="167"/>
    <n v="60.8"/>
    <n v="21.8"/>
    <n v="81"/>
    <n v="158"/>
    <n v="100"/>
    <n v="14.4"/>
    <n v="44.2"/>
    <n v="106"/>
    <n v="5.3"/>
    <n v="24"/>
    <n v="13"/>
    <n v="149"/>
    <n v="99"/>
    <n v="123"/>
    <n v="42"/>
    <n v="0.87"/>
    <n v="1"/>
    <n v="0"/>
    <n v="0"/>
    <x v="0"/>
    <x v="1"/>
    <x v="2"/>
    <n v="1"/>
    <m/>
    <m/>
  </r>
  <r>
    <n v="1"/>
    <n v="64"/>
    <x v="2"/>
    <n v="164.5"/>
    <n v="59"/>
    <n v="21.8"/>
    <n v="86.5"/>
    <n v="122"/>
    <n v="84"/>
    <n v="14.3"/>
    <n v="44.1"/>
    <n v="97"/>
    <n v="5.0999999999999996"/>
    <n v="24"/>
    <n v="18"/>
    <n v="48"/>
    <n v="97"/>
    <n v="90"/>
    <n v="52"/>
    <n v="0.88"/>
    <n v="0"/>
    <n v="0"/>
    <n v="0"/>
    <x v="0"/>
    <x v="1"/>
    <x v="0"/>
    <n v="1"/>
    <m/>
    <n v="3"/>
  </r>
  <r>
    <n v="1"/>
    <n v="64"/>
    <x v="2"/>
    <n v="165.4"/>
    <n v="60.5"/>
    <n v="22.1"/>
    <n v="79.7"/>
    <n v="121"/>
    <n v="77"/>
    <n v="13.4"/>
    <n v="43.9"/>
    <n v="90"/>
    <n v="5.2"/>
    <n v="20"/>
    <n v="14"/>
    <n v="15"/>
    <n v="40"/>
    <n v="121"/>
    <n v="58"/>
    <n v="0.83"/>
    <n v="0"/>
    <n v="0"/>
    <n v="0"/>
    <x v="0"/>
    <x v="1"/>
    <x v="2"/>
    <n v="0"/>
    <m/>
    <m/>
  </r>
  <r>
    <n v="1"/>
    <n v="65"/>
    <x v="2"/>
    <n v="156.9"/>
    <n v="58.7"/>
    <n v="23.8"/>
    <n v="81.5"/>
    <n v="134"/>
    <n v="80"/>
    <n v="14.2"/>
    <n v="44"/>
    <n v="93"/>
    <n v="5.0999999999999996"/>
    <n v="20"/>
    <n v="12"/>
    <n v="23"/>
    <n v="60"/>
    <n v="82"/>
    <n v="56"/>
    <n v="0.96"/>
    <n v="0"/>
    <n v="0"/>
    <n v="0"/>
    <x v="0"/>
    <x v="0"/>
    <x v="1"/>
    <n v="1"/>
    <m/>
    <m/>
  </r>
  <r>
    <n v="1"/>
    <n v="65"/>
    <x v="2"/>
    <n v="165.2"/>
    <n v="63.4"/>
    <n v="23.2"/>
    <n v="83.5"/>
    <n v="138"/>
    <n v="97"/>
    <n v="15"/>
    <n v="46.1"/>
    <n v="119"/>
    <n v="5.7"/>
    <n v="18"/>
    <n v="14"/>
    <n v="51"/>
    <n v="137"/>
    <n v="138"/>
    <n v="55"/>
    <n v="0.86"/>
    <n v="1"/>
    <n v="0"/>
    <n v="0"/>
    <x v="0"/>
    <x v="0"/>
    <x v="1"/>
    <n v="1"/>
    <m/>
    <m/>
  </r>
  <r>
    <n v="1"/>
    <n v="66"/>
    <x v="2"/>
    <n v="163.1"/>
    <n v="58.9"/>
    <n v="22.1"/>
    <n v="83.5"/>
    <n v="143"/>
    <n v="108"/>
    <n v="15"/>
    <n v="45.1"/>
    <n v="95"/>
    <n v="5.0999999999999996"/>
    <n v="33"/>
    <n v="32"/>
    <n v="101"/>
    <n v="91"/>
    <n v="99"/>
    <n v="90"/>
    <n v="0.85"/>
    <n v="0"/>
    <n v="0"/>
    <n v="0"/>
    <x v="0"/>
    <x v="0"/>
    <x v="0"/>
    <n v="1"/>
    <m/>
    <n v="3"/>
  </r>
  <r>
    <n v="1"/>
    <n v="66"/>
    <x v="2"/>
    <n v="170.4"/>
    <n v="53.9"/>
    <n v="18.600000000000001"/>
    <n v="74.5"/>
    <n v="131"/>
    <n v="80"/>
    <n v="13.8"/>
    <n v="43.3"/>
    <n v="90"/>
    <n v="5"/>
    <n v="24"/>
    <n v="22"/>
    <n v="19"/>
    <n v="69"/>
    <n v="96"/>
    <n v="82"/>
    <n v="0.81"/>
    <n v="1"/>
    <n v="0"/>
    <n v="0"/>
    <x v="0"/>
    <x v="0"/>
    <x v="1"/>
    <n v="1"/>
    <m/>
    <m/>
  </r>
  <r>
    <n v="1"/>
    <n v="66"/>
    <x v="2"/>
    <n v="161.4"/>
    <n v="59.1"/>
    <n v="22.7"/>
    <n v="87"/>
    <n v="112"/>
    <n v="77"/>
    <n v="13.5"/>
    <n v="41.7"/>
    <n v="85"/>
    <n v="5"/>
    <n v="22"/>
    <n v="17"/>
    <n v="15"/>
    <n v="129"/>
    <n v="121"/>
    <n v="45"/>
    <n v="0.97"/>
    <n v="0"/>
    <n v="0"/>
    <n v="0"/>
    <x v="0"/>
    <x v="0"/>
    <x v="2"/>
    <n v="0"/>
    <m/>
    <m/>
  </r>
  <r>
    <n v="1"/>
    <n v="67"/>
    <x v="2"/>
    <n v="174.7"/>
    <n v="67.5"/>
    <n v="22.1"/>
    <n v="81.5"/>
    <n v="141"/>
    <n v="79"/>
    <n v="16.8"/>
    <n v="50.1"/>
    <n v="144"/>
    <n v="6"/>
    <n v="17"/>
    <n v="12"/>
    <n v="47"/>
    <n v="181"/>
    <n v="122"/>
    <n v="74"/>
    <n v="0.93"/>
    <n v="0"/>
    <n v="1"/>
    <n v="0"/>
    <x v="0"/>
    <x v="0"/>
    <x v="1"/>
    <n v="1"/>
    <m/>
    <m/>
  </r>
  <r>
    <n v="1"/>
    <n v="67"/>
    <x v="2"/>
    <n v="160.4"/>
    <n v="67"/>
    <n v="26"/>
    <n v="84.5"/>
    <n v="139"/>
    <n v="84"/>
    <n v="16.899999999999999"/>
    <n v="52.4"/>
    <n v="98"/>
    <n v="5"/>
    <n v="38"/>
    <n v="50"/>
    <n v="29"/>
    <n v="164"/>
    <n v="164"/>
    <n v="52"/>
    <n v="0.88"/>
    <n v="0"/>
    <n v="0"/>
    <n v="0"/>
    <x v="0"/>
    <x v="2"/>
    <x v="2"/>
    <n v="1"/>
    <m/>
    <m/>
  </r>
  <r>
    <n v="1"/>
    <n v="68"/>
    <x v="2"/>
    <n v="155"/>
    <n v="62"/>
    <n v="25.8"/>
    <n v="86"/>
    <n v="120"/>
    <n v="72"/>
    <n v="14"/>
    <n v="42.5"/>
    <n v="102"/>
    <n v="5.3"/>
    <n v="19"/>
    <n v="17"/>
    <n v="25"/>
    <n v="121"/>
    <n v="82"/>
    <n v="59"/>
    <n v="1.47"/>
    <n v="0"/>
    <n v="0"/>
    <n v="0"/>
    <x v="0"/>
    <x v="2"/>
    <x v="3"/>
    <n v="1"/>
    <m/>
    <m/>
  </r>
  <r>
    <n v="1"/>
    <n v="68"/>
    <x v="2"/>
    <n v="168.1"/>
    <n v="66.900000000000006"/>
    <n v="23.7"/>
    <n v="83"/>
    <n v="134"/>
    <n v="80"/>
    <n v="14"/>
    <n v="45.4"/>
    <n v="95"/>
    <n v="5.9"/>
    <n v="29"/>
    <n v="19"/>
    <n v="50"/>
    <n v="67"/>
    <n v="102"/>
    <n v="95"/>
    <n v="0.92"/>
    <n v="1"/>
    <n v="0"/>
    <n v="0"/>
    <x v="0"/>
    <x v="0"/>
    <x v="1"/>
    <n v="1"/>
    <m/>
    <m/>
  </r>
  <r>
    <n v="1"/>
    <n v="68"/>
    <x v="2"/>
    <n v="165"/>
    <n v="63.2"/>
    <n v="23.2"/>
    <n v="83.2"/>
    <n v="130"/>
    <n v="76"/>
    <n v="15"/>
    <n v="46.7"/>
    <n v="87"/>
    <n v="5"/>
    <n v="19"/>
    <n v="17"/>
    <n v="22"/>
    <n v="83"/>
    <n v="132"/>
    <n v="66"/>
    <n v="0.93"/>
    <n v="1"/>
    <n v="0"/>
    <n v="0"/>
    <x v="0"/>
    <x v="0"/>
    <x v="1"/>
    <n v="1"/>
    <m/>
    <m/>
  </r>
  <r>
    <n v="1"/>
    <n v="68"/>
    <x v="2"/>
    <n v="165.9"/>
    <n v="75.599999999999994"/>
    <n v="27.5"/>
    <n v="99.8"/>
    <n v="119"/>
    <n v="72"/>
    <n v="15.8"/>
    <n v="50"/>
    <n v="90"/>
    <n v="5.0999999999999996"/>
    <n v="23"/>
    <n v="30"/>
    <n v="28"/>
    <n v="128"/>
    <n v="150"/>
    <n v="61"/>
    <n v="0.98"/>
    <n v="0"/>
    <n v="0"/>
    <n v="0"/>
    <x v="0"/>
    <x v="1"/>
    <x v="2"/>
    <n v="1"/>
    <m/>
    <m/>
  </r>
  <r>
    <n v="1"/>
    <n v="69"/>
    <x v="2"/>
    <n v="168.1"/>
    <n v="60.2"/>
    <n v="21.3"/>
    <n v="84"/>
    <n v="125"/>
    <n v="77"/>
    <n v="15.4"/>
    <n v="46.7"/>
    <n v="89"/>
    <n v="5.0999999999999996"/>
    <n v="17"/>
    <n v="16"/>
    <n v="25"/>
    <n v="134"/>
    <n v="120"/>
    <n v="42"/>
    <n v="1.02"/>
    <n v="0"/>
    <n v="0"/>
    <n v="0"/>
    <x v="0"/>
    <x v="1"/>
    <x v="1"/>
    <n v="0"/>
    <m/>
    <m/>
  </r>
  <r>
    <n v="1"/>
    <n v="69"/>
    <x v="2"/>
    <n v="158.5"/>
    <n v="50.9"/>
    <n v="20.3"/>
    <n v="75.2"/>
    <n v="132"/>
    <n v="59"/>
    <n v="13.5"/>
    <n v="40.799999999999997"/>
    <n v="101"/>
    <n v="5.7"/>
    <n v="20"/>
    <n v="24"/>
    <n v="20"/>
    <n v="129"/>
    <n v="120"/>
    <n v="67"/>
    <n v="0.65"/>
    <n v="1"/>
    <n v="1"/>
    <n v="0"/>
    <x v="0"/>
    <x v="0"/>
    <x v="1"/>
    <n v="1"/>
    <m/>
    <m/>
  </r>
  <r>
    <n v="1"/>
    <n v="69"/>
    <x v="2"/>
    <n v="164.9"/>
    <n v="55.5"/>
    <n v="20.399999999999999"/>
    <n v="74.5"/>
    <n v="136"/>
    <n v="84"/>
    <n v="13.4"/>
    <n v="42"/>
    <n v="89"/>
    <n v="4.8"/>
    <n v="20"/>
    <n v="18"/>
    <n v="19"/>
    <n v="108"/>
    <n v="92"/>
    <n v="55"/>
    <n v="0.72"/>
    <n v="0"/>
    <n v="0"/>
    <n v="0"/>
    <x v="0"/>
    <x v="1"/>
    <x v="2"/>
    <n v="1"/>
    <m/>
    <m/>
  </r>
  <r>
    <n v="1"/>
    <n v="70"/>
    <x v="2"/>
    <n v="162.69999999999999"/>
    <n v="58.9"/>
    <n v="22.3"/>
    <n v="86.2"/>
    <n v="120"/>
    <n v="81"/>
    <n v="14.5"/>
    <n v="45.4"/>
    <n v="81"/>
    <n v="5.2"/>
    <n v="23"/>
    <n v="20"/>
    <n v="23"/>
    <n v="42"/>
    <n v="131"/>
    <n v="55"/>
    <n v="0.72"/>
    <n v="0"/>
    <n v="0"/>
    <n v="0"/>
    <x v="0"/>
    <x v="2"/>
    <x v="3"/>
    <n v="1"/>
    <m/>
    <m/>
  </r>
  <r>
    <n v="1"/>
    <n v="70"/>
    <x v="2"/>
    <n v="165.7"/>
    <n v="57.6"/>
    <n v="21"/>
    <n v="78"/>
    <n v="137"/>
    <n v="76"/>
    <n v="13.9"/>
    <n v="43"/>
    <n v="108"/>
    <n v="5.7"/>
    <n v="32"/>
    <n v="22"/>
    <n v="76"/>
    <n v="281"/>
    <n v="85"/>
    <n v="70"/>
    <n v="0.87"/>
    <n v="1"/>
    <n v="0"/>
    <n v="0"/>
    <x v="0"/>
    <x v="0"/>
    <x v="4"/>
    <n v="1"/>
    <m/>
    <n v="4"/>
  </r>
  <r>
    <n v="1"/>
    <n v="70"/>
    <x v="2"/>
    <n v="158.19999999999999"/>
    <n v="48.7"/>
    <n v="19.5"/>
    <n v="73.5"/>
    <n v="160"/>
    <n v="89"/>
    <n v="14.5"/>
    <n v="44.3"/>
    <n v="104"/>
    <n v="4.5"/>
    <n v="67"/>
    <n v="24"/>
    <n v="238"/>
    <n v="91"/>
    <n v="102"/>
    <n v="89"/>
    <n v="0.59"/>
    <n v="1"/>
    <n v="0"/>
    <n v="0"/>
    <x v="0"/>
    <x v="0"/>
    <x v="1"/>
    <n v="0"/>
    <m/>
    <m/>
  </r>
  <r>
    <n v="1"/>
    <n v="70"/>
    <x v="2"/>
    <n v="164.3"/>
    <n v="63.8"/>
    <n v="23.6"/>
    <n v="83.5"/>
    <n v="123"/>
    <n v="79"/>
    <n v="13.8"/>
    <n v="42.4"/>
    <n v="88"/>
    <n v="5"/>
    <n v="15"/>
    <n v="15"/>
    <n v="33"/>
    <n v="45"/>
    <n v="70"/>
    <n v="77"/>
    <n v="0.74"/>
    <n v="0"/>
    <n v="0"/>
    <n v="0"/>
    <x v="0"/>
    <x v="0"/>
    <x v="1"/>
    <n v="1"/>
    <m/>
    <m/>
  </r>
  <r>
    <n v="1"/>
    <n v="70"/>
    <x v="2"/>
    <n v="163.6"/>
    <n v="62.7"/>
    <n v="23.4"/>
    <n v="83"/>
    <n v="151"/>
    <n v="93"/>
    <n v="14.9"/>
    <n v="46.9"/>
    <n v="96"/>
    <n v="4.8"/>
    <n v="22"/>
    <n v="23"/>
    <n v="25"/>
    <n v="93"/>
    <n v="110"/>
    <n v="60"/>
    <n v="0.64"/>
    <n v="1"/>
    <n v="0"/>
    <n v="0"/>
    <x v="0"/>
    <x v="0"/>
    <x v="1"/>
    <n v="1"/>
    <m/>
    <m/>
  </r>
  <r>
    <n v="1"/>
    <n v="70"/>
    <x v="2"/>
    <n v="166.5"/>
    <n v="64.8"/>
    <n v="23.4"/>
    <n v="81.5"/>
    <n v="130"/>
    <n v="76"/>
    <n v="13.6"/>
    <n v="42.8"/>
    <n v="92"/>
    <n v="4.7"/>
    <n v="30"/>
    <n v="21"/>
    <n v="69"/>
    <n v="105"/>
    <n v="121"/>
    <n v="66"/>
    <n v="0.89"/>
    <n v="1"/>
    <n v="0"/>
    <n v="1"/>
    <x v="0"/>
    <x v="1"/>
    <x v="1"/>
    <n v="1"/>
    <m/>
    <m/>
  </r>
  <r>
    <n v="1"/>
    <n v="70"/>
    <x v="2"/>
    <n v="150.9"/>
    <n v="59.1"/>
    <n v="26"/>
    <n v="82"/>
    <n v="163"/>
    <n v="84"/>
    <n v="14.5"/>
    <n v="45.4"/>
    <n v="81"/>
    <n v="5.4"/>
    <n v="25"/>
    <n v="18"/>
    <n v="29"/>
    <n v="63"/>
    <n v="132"/>
    <n v="77"/>
    <n v="0.82"/>
    <n v="1"/>
    <n v="0"/>
    <n v="0"/>
    <x v="0"/>
    <x v="0"/>
    <x v="2"/>
    <n v="1"/>
    <m/>
    <m/>
  </r>
  <r>
    <n v="1"/>
    <n v="70"/>
    <x v="2"/>
    <n v="167.5"/>
    <n v="64.900000000000006"/>
    <n v="23.1"/>
    <n v="83.5"/>
    <n v="136"/>
    <n v="77"/>
    <n v="15.7"/>
    <n v="48.1"/>
    <n v="103"/>
    <n v="5.8"/>
    <n v="22"/>
    <n v="20"/>
    <n v="26"/>
    <n v="153"/>
    <n v="130"/>
    <n v="57"/>
    <n v="0.75"/>
    <n v="1"/>
    <n v="1"/>
    <n v="0"/>
    <x v="0"/>
    <x v="2"/>
    <x v="2"/>
    <n v="1"/>
    <m/>
    <m/>
  </r>
  <r>
    <n v="1"/>
    <n v="71"/>
    <x v="2"/>
    <n v="151.30000000000001"/>
    <n v="58.8"/>
    <n v="25.7"/>
    <n v="80.3"/>
    <n v="138"/>
    <n v="77"/>
    <n v="15.2"/>
    <n v="47.4"/>
    <n v="89"/>
    <n v="6.1"/>
    <n v="36"/>
    <n v="32"/>
    <n v="28"/>
    <n v="29"/>
    <n v="139"/>
    <n v="68"/>
    <n v="0.92"/>
    <n v="0"/>
    <n v="0"/>
    <n v="0"/>
    <x v="0"/>
    <x v="2"/>
    <x v="3"/>
    <n v="1"/>
    <m/>
    <m/>
  </r>
  <r>
    <n v="1"/>
    <n v="71"/>
    <x v="2"/>
    <n v="156.30000000000001"/>
    <n v="51.2"/>
    <n v="21"/>
    <n v="73.5"/>
    <n v="138"/>
    <n v="85"/>
    <n v="13.7"/>
    <n v="42.4"/>
    <n v="88"/>
    <n v="4.9000000000000004"/>
    <n v="29"/>
    <n v="17"/>
    <n v="17"/>
    <n v="64"/>
    <n v="144"/>
    <n v="59"/>
    <n v="0.93"/>
    <n v="0"/>
    <n v="0"/>
    <n v="0"/>
    <x v="0"/>
    <x v="2"/>
    <x v="3"/>
    <n v="1"/>
    <m/>
    <m/>
  </r>
  <r>
    <n v="1"/>
    <n v="71"/>
    <x v="2"/>
    <n v="147.5"/>
    <n v="63.5"/>
    <n v="29.2"/>
    <n v="91"/>
    <n v="130"/>
    <n v="67"/>
    <n v="13.6"/>
    <n v="41.7"/>
    <n v="97"/>
    <n v="5.4"/>
    <n v="53"/>
    <n v="32"/>
    <n v="66"/>
    <n v="54"/>
    <n v="83"/>
    <n v="78"/>
    <n v="0.66"/>
    <n v="0"/>
    <n v="0"/>
    <n v="0"/>
    <x v="0"/>
    <x v="0"/>
    <x v="1"/>
    <n v="1"/>
    <m/>
    <m/>
  </r>
  <r>
    <n v="1"/>
    <n v="72"/>
    <x v="2"/>
    <n v="159.30000000000001"/>
    <n v="57.9"/>
    <n v="22.8"/>
    <n v="84.5"/>
    <n v="130"/>
    <n v="75"/>
    <n v="14.1"/>
    <n v="45"/>
    <n v="95"/>
    <n v="5.6"/>
    <n v="20"/>
    <n v="15"/>
    <n v="23"/>
    <n v="167"/>
    <n v="119"/>
    <n v="68"/>
    <n v="0.71"/>
    <n v="0"/>
    <n v="0"/>
    <n v="0"/>
    <x v="0"/>
    <x v="0"/>
    <x v="2"/>
    <n v="1"/>
    <m/>
    <m/>
  </r>
  <r>
    <n v="1"/>
    <n v="73"/>
    <x v="2"/>
    <n v="170.5"/>
    <n v="62.5"/>
    <n v="21.5"/>
    <n v="81.2"/>
    <n v="138"/>
    <n v="89"/>
    <n v="15.7"/>
    <n v="48.3"/>
    <n v="94"/>
    <n v="5.6"/>
    <n v="25"/>
    <n v="19"/>
    <n v="26"/>
    <n v="163"/>
    <n v="136"/>
    <n v="39"/>
    <n v="0.79"/>
    <n v="1"/>
    <n v="0"/>
    <n v="0"/>
    <x v="0"/>
    <x v="2"/>
    <x v="3"/>
    <n v="0"/>
    <m/>
    <m/>
  </r>
  <r>
    <n v="1"/>
    <n v="73"/>
    <x v="2"/>
    <n v="162.30000000000001"/>
    <n v="61.2"/>
    <n v="23.2"/>
    <n v="80"/>
    <n v="133"/>
    <n v="74"/>
    <n v="14.1"/>
    <n v="44.5"/>
    <n v="132"/>
    <n v="7"/>
    <n v="19"/>
    <n v="5"/>
    <n v="30"/>
    <n v="189"/>
    <n v="82"/>
    <n v="30"/>
    <n v="1.06"/>
    <n v="1"/>
    <n v="0"/>
    <n v="1"/>
    <x v="0"/>
    <x v="2"/>
    <x v="3"/>
    <n v="0"/>
    <m/>
    <m/>
  </r>
  <r>
    <n v="1"/>
    <n v="73"/>
    <x v="2"/>
    <n v="165"/>
    <n v="57.7"/>
    <n v="21.2"/>
    <n v="77"/>
    <n v="127"/>
    <n v="79"/>
    <n v="15.9"/>
    <n v="50.2"/>
    <n v="78"/>
    <n v="4.7"/>
    <n v="15"/>
    <n v="13"/>
    <n v="14"/>
    <n v="92"/>
    <n v="184"/>
    <n v="51"/>
    <n v="0.88"/>
    <n v="0"/>
    <n v="0"/>
    <n v="0"/>
    <x v="0"/>
    <x v="2"/>
    <x v="3"/>
    <n v="1"/>
    <m/>
    <m/>
  </r>
  <r>
    <n v="1"/>
    <n v="73"/>
    <x v="2"/>
    <n v="149.19999999999999"/>
    <n v="45.3"/>
    <n v="20.3"/>
    <n v="74"/>
    <n v="99"/>
    <n v="58"/>
    <n v="13.5"/>
    <n v="42.9"/>
    <n v="112"/>
    <n v="5.7"/>
    <n v="17"/>
    <n v="10"/>
    <n v="16"/>
    <n v="40"/>
    <n v="109"/>
    <n v="56"/>
    <n v="0.84"/>
    <n v="0"/>
    <n v="0"/>
    <n v="0"/>
    <x v="0"/>
    <x v="1"/>
    <x v="1"/>
    <n v="0"/>
    <m/>
    <m/>
  </r>
  <r>
    <n v="1"/>
    <n v="73"/>
    <x v="2"/>
    <n v="164.3"/>
    <n v="54"/>
    <n v="20"/>
    <n v="73"/>
    <n v="149"/>
    <n v="86"/>
    <n v="12.2"/>
    <n v="38.1"/>
    <n v="88"/>
    <n v="5.2"/>
    <n v="37"/>
    <n v="28"/>
    <n v="13"/>
    <n v="56"/>
    <n v="85"/>
    <n v="54"/>
    <n v="0.82"/>
    <n v="0"/>
    <n v="0"/>
    <n v="0"/>
    <x v="0"/>
    <x v="0"/>
    <x v="1"/>
    <n v="1"/>
    <m/>
    <m/>
  </r>
  <r>
    <n v="1"/>
    <n v="74"/>
    <x v="2"/>
    <n v="161"/>
    <n v="52.8"/>
    <n v="20.399999999999999"/>
    <n v="75.099999999999994"/>
    <n v="150"/>
    <n v="85"/>
    <s v=" "/>
    <s v=" "/>
    <n v="95"/>
    <s v=" "/>
    <n v="27"/>
    <n v="22"/>
    <n v="38"/>
    <n v="81"/>
    <n v="111"/>
    <n v="99"/>
    <s v=" "/>
    <n v="1"/>
    <n v="0"/>
    <n v="0"/>
    <x v="0"/>
    <x v="0"/>
    <x v="1"/>
    <n v="0"/>
    <m/>
    <m/>
  </r>
  <r>
    <n v="1"/>
    <n v="74"/>
    <x v="2"/>
    <n v="148.5"/>
    <n v="56.6"/>
    <n v="25.7"/>
    <n v="80.5"/>
    <n v="134"/>
    <n v="74"/>
    <n v="12.6"/>
    <n v="38.6"/>
    <n v="89"/>
    <n v="5.7"/>
    <n v="37"/>
    <n v="26"/>
    <n v="73"/>
    <n v="142"/>
    <n v="167"/>
    <n v="43"/>
    <n v="0.61"/>
    <n v="1"/>
    <n v="0"/>
    <n v="1"/>
    <x v="0"/>
    <x v="1"/>
    <x v="2"/>
    <n v="1"/>
    <m/>
    <m/>
  </r>
  <r>
    <n v="1"/>
    <n v="77"/>
    <x v="2"/>
    <n v="161.30000000000001"/>
    <n v="53"/>
    <n v="20.399999999999999"/>
    <n v="72.5"/>
    <n v="145"/>
    <n v="74"/>
    <n v="15.1"/>
    <n v="45.7"/>
    <n v="99"/>
    <n v="5"/>
    <n v="20"/>
    <n v="16"/>
    <n v="15"/>
    <n v="64"/>
    <n v="122"/>
    <n v="49"/>
    <n v="0.93"/>
    <n v="0"/>
    <n v="0"/>
    <n v="0"/>
    <x v="0"/>
    <x v="1"/>
    <x v="0"/>
    <n v="0"/>
    <m/>
    <n v="3"/>
  </r>
  <r>
    <n v="2"/>
    <n v="37"/>
    <x v="0"/>
    <n v="153.19999999999999"/>
    <n v="83.3"/>
    <n v="35.5"/>
    <n v="98"/>
    <n v="137"/>
    <n v="82"/>
    <n v="13.3"/>
    <s v=" "/>
    <n v="87"/>
    <s v=" "/>
    <n v="20"/>
    <n v="14"/>
    <n v="17"/>
    <n v="153"/>
    <n v="145"/>
    <n v="47"/>
    <s v=" "/>
    <n v="0"/>
    <n v="0"/>
    <n v="0"/>
    <x v="0"/>
    <x v="1"/>
    <x v="2"/>
    <n v="1"/>
    <n v="99"/>
    <m/>
  </r>
  <r>
    <n v="2"/>
    <n v="40"/>
    <x v="0"/>
    <n v="160.1"/>
    <n v="86.1"/>
    <n v="33.6"/>
    <n v="100"/>
    <n v="131"/>
    <n v="95"/>
    <n v="12.9"/>
    <n v="39.6"/>
    <n v="107"/>
    <n v="5.0999999999999996"/>
    <n v="17"/>
    <n v="20"/>
    <n v="346"/>
    <n v="231"/>
    <n v="114"/>
    <n v="56"/>
    <n v="0.43"/>
    <n v="0"/>
    <n v="0"/>
    <n v="0"/>
    <x v="0"/>
    <x v="2"/>
    <x v="3"/>
    <n v="1"/>
    <n v="94"/>
    <m/>
  </r>
  <r>
    <n v="2"/>
    <n v="51"/>
    <x v="0"/>
    <n v="163.5"/>
    <n v="67.599999999999994"/>
    <n v="25.3"/>
    <n v="90.4"/>
    <n v="145"/>
    <n v="93"/>
    <n v="14.7"/>
    <n v="46.5"/>
    <n v="92"/>
    <n v="5"/>
    <n v="16"/>
    <n v="19"/>
    <n v="27"/>
    <n v="505"/>
    <n v="111"/>
    <n v="49"/>
    <n v="0.64"/>
    <n v="0"/>
    <n v="0"/>
    <n v="0"/>
    <x v="0"/>
    <x v="1"/>
    <x v="2"/>
    <n v="1"/>
    <n v="89"/>
    <m/>
  </r>
  <r>
    <n v="2"/>
    <n v="52"/>
    <x v="0"/>
    <n v="157.30000000000001"/>
    <n v="63.3"/>
    <n v="25.6"/>
    <n v="91.6"/>
    <n v="118"/>
    <n v="86"/>
    <n v="14.6"/>
    <n v="44"/>
    <n v="88"/>
    <n v="5"/>
    <n v="15"/>
    <n v="14"/>
    <n v="12"/>
    <n v="70"/>
    <n v="112"/>
    <n v="57"/>
    <n v="0.56999999999999995"/>
    <n v="0"/>
    <n v="0"/>
    <n v="1"/>
    <x v="0"/>
    <x v="2"/>
    <x v="2"/>
    <n v="0"/>
    <n v="90"/>
    <m/>
  </r>
  <r>
    <n v="2"/>
    <n v="58"/>
    <x v="0"/>
    <n v="160.30000000000001"/>
    <n v="65.400000000000006"/>
    <n v="25.5"/>
    <n v="99.5"/>
    <n v="142"/>
    <n v="88"/>
    <n v="13.6"/>
    <n v="44.4"/>
    <n v="94"/>
    <n v="5.2"/>
    <n v="26"/>
    <n v="21"/>
    <n v="19"/>
    <n v="163"/>
    <n v="192"/>
    <n v="72"/>
    <n v="0.62"/>
    <n v="0"/>
    <n v="0"/>
    <n v="0"/>
    <x v="0"/>
    <x v="1"/>
    <x v="2"/>
    <n v="1"/>
    <n v="97"/>
    <m/>
  </r>
  <r>
    <n v="2"/>
    <n v="61"/>
    <x v="0"/>
    <n v="161.9"/>
    <n v="73.8"/>
    <n v="28.2"/>
    <n v="96.5"/>
    <n v="123"/>
    <n v="77"/>
    <n v="11.1"/>
    <n v="33.799999999999997"/>
    <n v="134"/>
    <n v="5.7"/>
    <n v="23"/>
    <n v="23"/>
    <n v="19"/>
    <n v="170"/>
    <n v="105"/>
    <n v="47"/>
    <n v="0.6"/>
    <n v="0"/>
    <n v="0"/>
    <n v="0"/>
    <x v="0"/>
    <x v="2"/>
    <x v="2"/>
    <n v="0"/>
    <n v="96"/>
    <m/>
  </r>
  <r>
    <n v="2"/>
    <n v="62"/>
    <x v="0"/>
    <n v="149.1"/>
    <n v="55"/>
    <n v="24.7"/>
    <n v="90.5"/>
    <n v="148"/>
    <n v="96"/>
    <n v="12.1"/>
    <n v="39.299999999999997"/>
    <n v="84"/>
    <n v="5.3"/>
    <n v="21"/>
    <n v="16"/>
    <n v="13"/>
    <n v="153"/>
    <n v="130"/>
    <n v="40"/>
    <n v="0.72"/>
    <n v="1"/>
    <n v="0"/>
    <n v="1"/>
    <x v="0"/>
    <x v="2"/>
    <x v="2"/>
    <n v="1"/>
    <n v="90"/>
    <m/>
  </r>
  <r>
    <n v="2"/>
    <n v="63"/>
    <x v="0"/>
    <n v="156.5"/>
    <n v="78.3"/>
    <n v="32"/>
    <n v="103"/>
    <n v="167"/>
    <n v="91"/>
    <n v="13"/>
    <n v="42.1"/>
    <n v="146"/>
    <n v="6.9"/>
    <n v="22"/>
    <n v="20"/>
    <n v="26"/>
    <n v="130"/>
    <n v="145"/>
    <n v="47"/>
    <n v="0.64"/>
    <n v="1"/>
    <n v="1"/>
    <n v="1"/>
    <x v="0"/>
    <x v="2"/>
    <x v="3"/>
    <n v="1"/>
    <n v="104"/>
    <m/>
  </r>
  <r>
    <n v="2"/>
    <n v="64"/>
    <x v="0"/>
    <n v="142.30000000000001"/>
    <n v="76.2"/>
    <n v="37.6"/>
    <n v="99"/>
    <n v="122"/>
    <n v="70"/>
    <n v="13.2"/>
    <n v="42.7"/>
    <n v="125"/>
    <n v="5.7"/>
    <n v="23"/>
    <n v="20"/>
    <n v="12"/>
    <n v="72"/>
    <n v="71"/>
    <n v="83"/>
    <n v="0.54"/>
    <n v="1"/>
    <n v="1"/>
    <n v="1"/>
    <x v="0"/>
    <x v="2"/>
    <x v="3"/>
    <n v="0"/>
    <n v="100"/>
    <m/>
  </r>
  <r>
    <n v="2"/>
    <n v="64"/>
    <x v="0"/>
    <n v="151.19999999999999"/>
    <n v="75.400000000000006"/>
    <n v="33"/>
    <n v="95"/>
    <n v="194"/>
    <n v="116"/>
    <n v="14.8"/>
    <s v=" "/>
    <n v="134"/>
    <s v=" "/>
    <n v="61"/>
    <n v="91"/>
    <n v="40"/>
    <n v="90"/>
    <n v="148"/>
    <n v="75"/>
    <s v=" "/>
    <n v="0"/>
    <n v="0"/>
    <n v="0"/>
    <x v="0"/>
    <x v="1"/>
    <x v="2"/>
    <n v="0"/>
    <n v="96"/>
    <m/>
  </r>
  <r>
    <n v="2"/>
    <n v="65"/>
    <x v="0"/>
    <n v="151.69999999999999"/>
    <n v="69"/>
    <n v="30"/>
    <n v="94.5"/>
    <n v="130"/>
    <n v="78"/>
    <n v="12.8"/>
    <n v="41.2"/>
    <n v="97"/>
    <n v="5.5"/>
    <n v="21"/>
    <n v="21"/>
    <n v="162"/>
    <n v="92"/>
    <n v="132"/>
    <n v="70"/>
    <n v="0.59"/>
    <n v="0"/>
    <n v="0"/>
    <n v="1"/>
    <x v="0"/>
    <x v="0"/>
    <x v="1"/>
    <n v="1"/>
    <n v="95"/>
    <m/>
  </r>
  <r>
    <n v="2"/>
    <n v="65"/>
    <x v="0"/>
    <n v="153"/>
    <n v="54"/>
    <n v="23.1"/>
    <n v="94.5"/>
    <n v="146"/>
    <n v="89"/>
    <n v="13.2"/>
    <n v="42.1"/>
    <n v="103"/>
    <n v="5.3"/>
    <n v="16"/>
    <n v="12"/>
    <n v="13"/>
    <n v="123"/>
    <n v="206"/>
    <n v="75"/>
    <n v="0.5"/>
    <n v="0"/>
    <n v="0"/>
    <n v="1"/>
    <x v="0"/>
    <x v="2"/>
    <x v="2"/>
    <n v="1"/>
    <n v="95"/>
    <m/>
  </r>
  <r>
    <n v="2"/>
    <n v="66"/>
    <x v="0"/>
    <n v="134.30000000000001"/>
    <n v="55.8"/>
    <n v="30.9"/>
    <n v="101"/>
    <n v="115"/>
    <n v="80"/>
    <n v="12.1"/>
    <n v="37.9"/>
    <n v="98"/>
    <n v="5.7"/>
    <n v="18"/>
    <n v="19"/>
    <n v="36"/>
    <n v="103"/>
    <n v="91"/>
    <n v="58"/>
    <n v="0.65"/>
    <n v="1"/>
    <n v="0"/>
    <n v="1"/>
    <x v="0"/>
    <x v="1"/>
    <x v="2"/>
    <n v="0"/>
    <n v="98"/>
    <m/>
  </r>
  <r>
    <n v="2"/>
    <n v="67"/>
    <x v="0"/>
    <n v="158.30000000000001"/>
    <n v="78.3"/>
    <n v="31.2"/>
    <n v="108"/>
    <n v="143"/>
    <n v="80"/>
    <n v="10.3"/>
    <n v="32.6"/>
    <n v="82"/>
    <n v="5.2"/>
    <n v="22"/>
    <n v="10"/>
    <n v="28"/>
    <n v="67"/>
    <n v="77"/>
    <n v="72"/>
    <n v="0.57999999999999996"/>
    <n v="1"/>
    <n v="0"/>
    <n v="1"/>
    <x v="0"/>
    <x v="2"/>
    <x v="3"/>
    <n v="1"/>
    <n v="105"/>
    <m/>
  </r>
  <r>
    <n v="2"/>
    <n v="67"/>
    <x v="0"/>
    <n v="155.1"/>
    <n v="60.1"/>
    <n v="25"/>
    <n v="94.4"/>
    <n v="140"/>
    <n v="90"/>
    <n v="12.6"/>
    <n v="41.1"/>
    <n v="107"/>
    <n v="5.7"/>
    <n v="21"/>
    <n v="13"/>
    <n v="18"/>
    <n v="81"/>
    <n v="108"/>
    <n v="91"/>
    <n v="0.56999999999999995"/>
    <n v="1"/>
    <n v="0"/>
    <n v="1"/>
    <x v="0"/>
    <x v="1"/>
    <x v="2"/>
    <n v="1"/>
    <n v="93"/>
    <m/>
  </r>
  <r>
    <n v="2"/>
    <n v="69"/>
    <x v="0"/>
    <n v="147.9"/>
    <n v="60.1"/>
    <n v="27.5"/>
    <n v="97"/>
    <n v="160"/>
    <n v="104"/>
    <n v="15.1"/>
    <n v="47.3"/>
    <n v="84"/>
    <n v="5.2"/>
    <n v="25"/>
    <n v="33"/>
    <n v="16"/>
    <n v="355"/>
    <n v="58"/>
    <n v="42"/>
    <n v="0.55000000000000004"/>
    <n v="0"/>
    <n v="0"/>
    <n v="0"/>
    <x v="0"/>
    <x v="2"/>
    <x v="3"/>
    <n v="1"/>
    <n v="98"/>
    <m/>
  </r>
  <r>
    <n v="2"/>
    <n v="71"/>
    <x v="0"/>
    <n v="149.69999999999999"/>
    <n v="53.3"/>
    <n v="23.8"/>
    <n v="91"/>
    <n v="170"/>
    <n v="111"/>
    <n v="14.1"/>
    <n v="42.5"/>
    <n v="100"/>
    <n v="4.7"/>
    <n v="19"/>
    <n v="20"/>
    <n v="23"/>
    <n v="151"/>
    <n v="137"/>
    <n v="42"/>
    <n v="0.66"/>
    <n v="0"/>
    <n v="0"/>
    <n v="0"/>
    <x v="0"/>
    <x v="2"/>
    <x v="3"/>
    <n v="1"/>
    <n v="90"/>
    <m/>
  </r>
  <r>
    <n v="2"/>
    <n v="71"/>
    <x v="0"/>
    <n v="151.30000000000001"/>
    <n v="63.9"/>
    <n v="27.9"/>
    <n v="96.5"/>
    <n v="125"/>
    <n v="85"/>
    <n v="12.7"/>
    <n v="40.299999999999997"/>
    <n v="101"/>
    <n v="5.2"/>
    <n v="19"/>
    <n v="16"/>
    <n v="16"/>
    <n v="102"/>
    <n v="137"/>
    <n v="54"/>
    <n v="0.63"/>
    <n v="0"/>
    <n v="0"/>
    <n v="1"/>
    <x v="0"/>
    <x v="1"/>
    <x v="2"/>
    <n v="1"/>
    <n v="94"/>
    <m/>
  </r>
  <r>
    <n v="2"/>
    <n v="73"/>
    <x v="0"/>
    <n v="157.9"/>
    <n v="74.900000000000006"/>
    <n v="30"/>
    <n v="104.1"/>
    <n v="169"/>
    <n v="99"/>
    <n v="13.5"/>
    <n v="41"/>
    <n v="119"/>
    <n v="6.7"/>
    <n v="36"/>
    <n v="42"/>
    <n v="44"/>
    <n v="95"/>
    <n v="84"/>
    <n v="68"/>
    <n v="0.64"/>
    <n v="1"/>
    <n v="0"/>
    <n v="1"/>
    <x v="0"/>
    <x v="2"/>
    <x v="3"/>
    <n v="0"/>
    <n v="100"/>
    <m/>
  </r>
  <r>
    <n v="2"/>
    <n v="73"/>
    <x v="0"/>
    <n v="154.9"/>
    <n v="75.5"/>
    <n v="31.5"/>
    <n v="103"/>
    <n v="126"/>
    <n v="73"/>
    <n v="14"/>
    <n v="43.4"/>
    <n v="96"/>
    <n v="5.2"/>
    <n v="25"/>
    <n v="26"/>
    <n v="23"/>
    <n v="165"/>
    <n v="90"/>
    <n v="52"/>
    <n v="0.59"/>
    <n v="1"/>
    <n v="0"/>
    <n v="0"/>
    <x v="0"/>
    <x v="2"/>
    <x v="3"/>
    <n v="1"/>
    <n v="100"/>
    <m/>
  </r>
  <r>
    <n v="2"/>
    <n v="73"/>
    <x v="0"/>
    <n v="148.80000000000001"/>
    <n v="59.3"/>
    <n v="26.8"/>
    <n v="93"/>
    <n v="122"/>
    <n v="76"/>
    <n v="14.7"/>
    <n v="45.6"/>
    <n v="98"/>
    <n v="4.9000000000000004"/>
    <n v="27"/>
    <n v="32"/>
    <n v="27"/>
    <n v="231"/>
    <n v="113"/>
    <n v="46"/>
    <n v="0.72"/>
    <n v="1"/>
    <n v="0"/>
    <n v="0"/>
    <x v="0"/>
    <x v="2"/>
    <x v="3"/>
    <n v="1"/>
    <n v="93"/>
    <m/>
  </r>
  <r>
    <n v="2"/>
    <n v="73"/>
    <x v="0"/>
    <n v="149.9"/>
    <n v="64.3"/>
    <n v="28.6"/>
    <n v="94.5"/>
    <n v="145"/>
    <n v="70"/>
    <n v="11.5"/>
    <n v="38.700000000000003"/>
    <n v="52"/>
    <n v="6.3"/>
    <n v="18"/>
    <n v="11"/>
    <n v="8"/>
    <n v="40"/>
    <n v="98"/>
    <n v="66"/>
    <n v="0.55000000000000004"/>
    <n v="1"/>
    <n v="1"/>
    <n v="1"/>
    <x v="0"/>
    <x v="2"/>
    <x v="3"/>
    <n v="1"/>
    <n v="92"/>
    <m/>
  </r>
  <r>
    <n v="2"/>
    <n v="73"/>
    <x v="0"/>
    <n v="151.5"/>
    <n v="50.9"/>
    <n v="22.2"/>
    <n v="90.5"/>
    <n v="120"/>
    <n v="65"/>
    <n v="13.8"/>
    <n v="42.4"/>
    <n v="98"/>
    <n v="5.4"/>
    <n v="21"/>
    <n v="15"/>
    <n v="15"/>
    <n v="105"/>
    <n v="136"/>
    <n v="82"/>
    <n v="0.56999999999999995"/>
    <n v="1"/>
    <n v="0"/>
    <n v="1"/>
    <x v="0"/>
    <x v="2"/>
    <x v="2"/>
    <n v="1"/>
    <n v="88"/>
    <m/>
  </r>
  <r>
    <n v="2"/>
    <n v="74"/>
    <x v="0"/>
    <n v="148.30000000000001"/>
    <n v="55.7"/>
    <n v="25.3"/>
    <n v="94.6"/>
    <n v="136"/>
    <n v="74"/>
    <n v="12.7"/>
    <n v="39.6"/>
    <n v="115"/>
    <n v="7.1"/>
    <n v="18"/>
    <n v="14"/>
    <n v="14"/>
    <n v="70"/>
    <n v="134"/>
    <n v="65"/>
    <n v="0.51"/>
    <n v="1"/>
    <n v="1"/>
    <n v="0"/>
    <x v="0"/>
    <x v="2"/>
    <x v="3"/>
    <n v="0"/>
    <n v="95"/>
    <m/>
  </r>
  <r>
    <n v="2"/>
    <n v="43"/>
    <x v="1"/>
    <n v="151.6"/>
    <n v="52.3"/>
    <n v="22.8"/>
    <n v="93"/>
    <n v="137"/>
    <n v="90"/>
    <n v="12.5"/>
    <n v="41.6"/>
    <n v="81"/>
    <n v="4.7"/>
    <n v="18"/>
    <n v="22"/>
    <n v="22"/>
    <n v="61"/>
    <n v="129"/>
    <n v="47"/>
    <n v="0.37"/>
    <n v="0"/>
    <n v="0"/>
    <n v="0"/>
    <x v="0"/>
    <x v="2"/>
    <x v="2"/>
    <n v="1"/>
    <m/>
    <m/>
  </r>
  <r>
    <n v="2"/>
    <n v="50"/>
    <x v="1"/>
    <n v="165"/>
    <n v="86.2"/>
    <n v="31.7"/>
    <n v="104"/>
    <n v="139"/>
    <n v="96"/>
    <s v=" "/>
    <s v=" "/>
    <n v="88"/>
    <s v=" "/>
    <n v="21"/>
    <n v="22"/>
    <n v="17"/>
    <n v="116"/>
    <n v="141"/>
    <n v="72"/>
    <s v=" "/>
    <n v="1"/>
    <n v="0"/>
    <n v="0"/>
    <x v="0"/>
    <x v="1"/>
    <x v="0"/>
    <n v="0"/>
    <m/>
    <n v="2"/>
  </r>
  <r>
    <n v="2"/>
    <n v="54"/>
    <x v="1"/>
    <n v="160.6"/>
    <n v="73.7"/>
    <n v="28.6"/>
    <n v="90"/>
    <n v="118"/>
    <n v="77"/>
    <n v="14.7"/>
    <s v=" "/>
    <n v="105"/>
    <s v=" "/>
    <n v="22"/>
    <n v="33"/>
    <n v="32"/>
    <n v="86"/>
    <n v="101"/>
    <n v="69"/>
    <s v=" "/>
    <n v="0"/>
    <n v="0"/>
    <n v="0"/>
    <x v="0"/>
    <x v="1"/>
    <x v="2"/>
    <n v="1"/>
    <m/>
    <m/>
  </r>
  <r>
    <n v="2"/>
    <n v="54"/>
    <x v="1"/>
    <n v="158"/>
    <n v="62.1"/>
    <n v="24.9"/>
    <n v="90"/>
    <n v="148"/>
    <n v="96"/>
    <s v=" "/>
    <s v=" "/>
    <n v="100"/>
    <s v=" "/>
    <n v="17"/>
    <n v="16"/>
    <n v="21"/>
    <n v="75"/>
    <n v="119"/>
    <n v="67"/>
    <s v=" "/>
    <n v="1"/>
    <n v="0"/>
    <n v="0"/>
    <x v="0"/>
    <x v="2"/>
    <x v="2"/>
    <n v="1"/>
    <m/>
    <m/>
  </r>
  <r>
    <n v="2"/>
    <n v="55"/>
    <x v="1"/>
    <n v="159.30000000000001"/>
    <n v="76.099999999999994"/>
    <n v="30"/>
    <n v="99"/>
    <n v="158"/>
    <n v="107"/>
    <n v="14.5"/>
    <s v=" "/>
    <n v="101"/>
    <s v=" "/>
    <n v="27"/>
    <n v="41"/>
    <n v="46"/>
    <n v="70"/>
    <n v="138"/>
    <n v="69"/>
    <s v=" "/>
    <n v="0"/>
    <n v="0"/>
    <n v="0"/>
    <x v="0"/>
    <x v="2"/>
    <x v="3"/>
    <n v="1"/>
    <m/>
    <m/>
  </r>
  <r>
    <n v="2"/>
    <n v="56"/>
    <x v="1"/>
    <n v="152.5"/>
    <n v="64.099999999999994"/>
    <n v="27.6"/>
    <n v="97"/>
    <n v="163"/>
    <n v="90"/>
    <n v="13.3"/>
    <s v=" "/>
    <n v="90"/>
    <s v=" "/>
    <n v="15"/>
    <n v="15"/>
    <n v="17"/>
    <n v="112"/>
    <n v="141"/>
    <n v="58"/>
    <s v=" "/>
    <n v="0"/>
    <n v="0"/>
    <n v="0"/>
    <x v="0"/>
    <x v="2"/>
    <x v="2"/>
    <n v="1"/>
    <m/>
    <m/>
  </r>
  <r>
    <n v="2"/>
    <n v="57"/>
    <x v="1"/>
    <n v="147.5"/>
    <n v="63"/>
    <n v="29"/>
    <n v="100"/>
    <n v="137"/>
    <n v="82"/>
    <n v="13.7"/>
    <n v="44"/>
    <n v="100"/>
    <n v="5.5"/>
    <n v="17"/>
    <n v="14"/>
    <n v="9"/>
    <n v="74"/>
    <n v="114"/>
    <n v="100"/>
    <n v="0.54"/>
    <n v="1"/>
    <n v="0"/>
    <n v="0"/>
    <x v="0"/>
    <x v="2"/>
    <x v="3"/>
    <n v="0"/>
    <m/>
    <m/>
  </r>
  <r>
    <n v="2"/>
    <n v="58"/>
    <x v="1"/>
    <n v="154.4"/>
    <n v="58.2"/>
    <n v="24.4"/>
    <n v="90"/>
    <n v="144"/>
    <n v="74"/>
    <n v="13.9"/>
    <s v=" "/>
    <n v="107"/>
    <s v=" "/>
    <n v="35"/>
    <n v="52"/>
    <n v="79"/>
    <n v="107"/>
    <n v="155"/>
    <n v="65"/>
    <s v=" "/>
    <n v="1"/>
    <n v="0"/>
    <n v="0"/>
    <x v="0"/>
    <x v="2"/>
    <x v="3"/>
    <n v="1"/>
    <m/>
    <m/>
  </r>
  <r>
    <n v="2"/>
    <n v="60"/>
    <x v="1"/>
    <n v="153.30000000000001"/>
    <n v="59.8"/>
    <n v="25.4"/>
    <n v="91"/>
    <n v="174"/>
    <n v="94"/>
    <n v="12"/>
    <n v="39"/>
    <n v="86"/>
    <n v="5.3"/>
    <n v="18"/>
    <n v="11"/>
    <n v="12"/>
    <n v="81"/>
    <n v="111"/>
    <n v="72"/>
    <n v="0.57999999999999996"/>
    <n v="0"/>
    <n v="0"/>
    <n v="0"/>
    <x v="0"/>
    <x v="2"/>
    <x v="3"/>
    <n v="1"/>
    <m/>
    <m/>
  </r>
  <r>
    <n v="2"/>
    <n v="61"/>
    <x v="1"/>
    <n v="158.6"/>
    <n v="58.6"/>
    <n v="23.3"/>
    <n v="93.5"/>
    <n v="144"/>
    <n v="85"/>
    <n v="14.3"/>
    <n v="45"/>
    <n v="139"/>
    <n v="6.8"/>
    <n v="17"/>
    <n v="14"/>
    <n v="18"/>
    <n v="132"/>
    <n v="193"/>
    <n v="58"/>
    <n v="0.56999999999999995"/>
    <n v="0"/>
    <n v="0"/>
    <n v="0"/>
    <x v="0"/>
    <x v="1"/>
    <x v="2"/>
    <n v="1"/>
    <m/>
    <m/>
  </r>
  <r>
    <n v="2"/>
    <n v="62"/>
    <x v="1"/>
    <n v="154.69999999999999"/>
    <n v="62.6"/>
    <n v="26.2"/>
    <n v="91"/>
    <n v="151"/>
    <n v="88"/>
    <s v=" "/>
    <s v=" "/>
    <n v="88"/>
    <s v=" "/>
    <n v="20"/>
    <n v="14"/>
    <n v="13"/>
    <n v="77"/>
    <n v="135"/>
    <n v="60"/>
    <s v=" "/>
    <n v="0"/>
    <n v="0"/>
    <n v="0"/>
    <x v="0"/>
    <x v="2"/>
    <x v="2"/>
    <n v="1"/>
    <m/>
    <m/>
  </r>
  <r>
    <n v="2"/>
    <n v="65"/>
    <x v="1"/>
    <n v="151.6"/>
    <n v="68.2"/>
    <n v="29.7"/>
    <n v="99"/>
    <n v="130"/>
    <n v="78"/>
    <n v="13.6"/>
    <n v="44.1"/>
    <n v="81"/>
    <n v="5"/>
    <n v="18"/>
    <n v="21"/>
    <n v="34"/>
    <n v="162"/>
    <n v="113"/>
    <n v="100"/>
    <n v="0.57999999999999996"/>
    <n v="0"/>
    <n v="0"/>
    <n v="0"/>
    <x v="0"/>
    <x v="2"/>
    <x v="3"/>
    <n v="0"/>
    <m/>
    <m/>
  </r>
  <r>
    <n v="2"/>
    <n v="65"/>
    <x v="1"/>
    <n v="158.9"/>
    <n v="74.2"/>
    <n v="29.4"/>
    <n v="107"/>
    <n v="135"/>
    <n v="85"/>
    <n v="14.1"/>
    <n v="45.9"/>
    <n v="91"/>
    <n v="5.5"/>
    <n v="21"/>
    <n v="14"/>
    <n v="16"/>
    <n v="47"/>
    <n v="149"/>
    <n v="64"/>
    <n v="0.59"/>
    <n v="0"/>
    <n v="0"/>
    <n v="0"/>
    <x v="0"/>
    <x v="1"/>
    <x v="2"/>
    <n v="0"/>
    <m/>
    <m/>
  </r>
  <r>
    <n v="2"/>
    <n v="65"/>
    <x v="1"/>
    <n v="147.9"/>
    <n v="63.1"/>
    <n v="28.8"/>
    <n v="96.5"/>
    <n v="146"/>
    <n v="91"/>
    <n v="15.4"/>
    <n v="47.3"/>
    <n v="88"/>
    <n v="5.0999999999999996"/>
    <n v="27"/>
    <n v="31"/>
    <n v="24"/>
    <n v="59"/>
    <n v="137"/>
    <n v="70"/>
    <n v="0.43"/>
    <n v="0"/>
    <n v="0"/>
    <n v="0"/>
    <x v="0"/>
    <x v="2"/>
    <x v="2"/>
    <n v="0"/>
    <m/>
    <m/>
  </r>
  <r>
    <n v="2"/>
    <n v="65"/>
    <x v="1"/>
    <n v="160.4"/>
    <n v="64"/>
    <n v="24.9"/>
    <n v="93"/>
    <n v="157"/>
    <n v="80"/>
    <n v="13.1"/>
    <n v="40.799999999999997"/>
    <n v="100"/>
    <n v="4.9000000000000004"/>
    <n v="23"/>
    <n v="24"/>
    <n v="21"/>
    <n v="78"/>
    <n v="109"/>
    <n v="66"/>
    <n v="0.56000000000000005"/>
    <n v="0"/>
    <n v="0"/>
    <n v="0"/>
    <x v="0"/>
    <x v="1"/>
    <x v="2"/>
    <n v="1"/>
    <m/>
    <m/>
  </r>
  <r>
    <n v="2"/>
    <n v="67"/>
    <x v="1"/>
    <n v="144.5"/>
    <n v="55.1"/>
    <n v="26.4"/>
    <n v="91"/>
    <n v="145"/>
    <n v="77"/>
    <n v="13.9"/>
    <n v="44.6"/>
    <n v="79"/>
    <n v="4.9000000000000004"/>
    <n v="24"/>
    <n v="19"/>
    <n v="25"/>
    <n v="86"/>
    <n v="164"/>
    <n v="66"/>
    <n v="0.52"/>
    <n v="1"/>
    <n v="0"/>
    <n v="0"/>
    <x v="0"/>
    <x v="0"/>
    <x v="2"/>
    <n v="0"/>
    <m/>
    <m/>
  </r>
  <r>
    <n v="2"/>
    <n v="68"/>
    <x v="1"/>
    <n v="151.80000000000001"/>
    <n v="53.6"/>
    <n v="23.3"/>
    <n v="91"/>
    <n v="144"/>
    <n v="86"/>
    <n v="13.5"/>
    <n v="42.8"/>
    <n v="83"/>
    <n v="5"/>
    <n v="40"/>
    <n v="35"/>
    <n v="16"/>
    <n v="122"/>
    <n v="146"/>
    <n v="69"/>
    <n v="0.56999999999999995"/>
    <n v="0"/>
    <n v="0"/>
    <n v="0"/>
    <x v="0"/>
    <x v="2"/>
    <x v="3"/>
    <n v="1"/>
    <m/>
    <m/>
  </r>
  <r>
    <n v="2"/>
    <n v="70"/>
    <x v="1"/>
    <n v="147.6"/>
    <n v="58.7"/>
    <n v="26.9"/>
    <n v="98.5"/>
    <n v="130"/>
    <n v="83"/>
    <n v="12.6"/>
    <n v="38.700000000000003"/>
    <n v="103"/>
    <n v="5.3"/>
    <n v="16"/>
    <n v="14"/>
    <n v="18"/>
    <n v="79"/>
    <n v="109"/>
    <n v="56"/>
    <n v="0.49"/>
    <n v="1"/>
    <n v="0"/>
    <n v="0"/>
    <x v="0"/>
    <x v="1"/>
    <x v="2"/>
    <n v="1"/>
    <m/>
    <m/>
  </r>
  <r>
    <n v="2"/>
    <n v="73"/>
    <x v="1"/>
    <n v="142.80000000000001"/>
    <n v="66.3"/>
    <n v="32.5"/>
    <n v="103.8"/>
    <n v="155"/>
    <n v="78"/>
    <n v="14.1"/>
    <n v="42.4"/>
    <n v="106"/>
    <n v="5.5"/>
    <n v="65"/>
    <n v="66"/>
    <n v="35"/>
    <n v="99"/>
    <n v="151"/>
    <n v="63"/>
    <n v="0.47"/>
    <n v="1"/>
    <n v="0"/>
    <n v="0"/>
    <x v="0"/>
    <x v="1"/>
    <x v="2"/>
    <n v="0"/>
    <m/>
    <m/>
  </r>
  <r>
    <n v="2"/>
    <n v="74"/>
    <x v="1"/>
    <n v="144"/>
    <n v="64.099999999999994"/>
    <n v="30.9"/>
    <n v="102.1"/>
    <n v="146"/>
    <n v="81"/>
    <n v="13.6"/>
    <n v="41.8"/>
    <n v="85"/>
    <n v="5.2"/>
    <n v="21"/>
    <n v="16"/>
    <n v="37"/>
    <n v="75"/>
    <n v="119"/>
    <n v="80"/>
    <n v="0.41"/>
    <n v="1"/>
    <n v="0"/>
    <n v="0"/>
    <x v="0"/>
    <x v="0"/>
    <x v="2"/>
    <n v="1"/>
    <m/>
    <m/>
  </r>
  <r>
    <n v="2"/>
    <n v="21"/>
    <x v="2"/>
    <n v="161.19999999999999"/>
    <n v="42.2"/>
    <n v="16.2"/>
    <n v="58.5"/>
    <n v="101"/>
    <n v="78"/>
    <n v="13.8"/>
    <s v=" "/>
    <n v="84"/>
    <s v=" "/>
    <n v="15"/>
    <n v="9"/>
    <n v="9"/>
    <n v="41"/>
    <n v="60"/>
    <n v="80"/>
    <s v=" "/>
    <n v="0"/>
    <n v="0"/>
    <n v="0"/>
    <x v="0"/>
    <x v="1"/>
    <x v="2"/>
    <n v="0"/>
    <m/>
    <m/>
  </r>
  <r>
    <n v="2"/>
    <n v="21"/>
    <x v="2"/>
    <n v="157.30000000000001"/>
    <n v="62.5"/>
    <n v="25.3"/>
    <n v="82"/>
    <n v="92"/>
    <n v="60"/>
    <n v="13.7"/>
    <s v=" "/>
    <n v="89"/>
    <s v=" "/>
    <n v="19"/>
    <n v="10"/>
    <n v="11"/>
    <n v="72"/>
    <n v="101"/>
    <n v="60"/>
    <s v=" "/>
    <n v="0"/>
    <n v="0"/>
    <n v="0"/>
    <x v="0"/>
    <x v="2"/>
    <x v="2"/>
    <n v="1"/>
    <m/>
    <m/>
  </r>
  <r>
    <n v="2"/>
    <n v="24"/>
    <x v="2"/>
    <n v="159.5"/>
    <n v="61.2"/>
    <n v="24.1"/>
    <n v="79.5"/>
    <n v="89"/>
    <n v="56"/>
    <n v="12.6"/>
    <s v=" "/>
    <n v="88"/>
    <n v="4.8"/>
    <n v="12"/>
    <n v="11"/>
    <n v="14"/>
    <n v="120"/>
    <n v="133"/>
    <n v="80"/>
    <s v=" "/>
    <n v="0"/>
    <n v="0"/>
    <n v="0"/>
    <x v="0"/>
    <x v="1"/>
    <x v="1"/>
    <n v="1"/>
    <m/>
    <m/>
  </r>
  <r>
    <n v="2"/>
    <n v="25"/>
    <x v="2"/>
    <n v="162.19999999999999"/>
    <n v="51.3"/>
    <n v="19.5"/>
    <n v="67"/>
    <n v="96"/>
    <n v="64"/>
    <n v="13"/>
    <s v=" "/>
    <n v="80"/>
    <s v=" "/>
    <n v="15"/>
    <n v="10"/>
    <n v="10"/>
    <n v="35"/>
    <n v="67"/>
    <n v="65"/>
    <s v=" "/>
    <n v="0"/>
    <n v="0"/>
    <n v="0"/>
    <x v="0"/>
    <x v="2"/>
    <x v="3"/>
    <n v="1"/>
    <m/>
    <m/>
  </r>
  <r>
    <n v="2"/>
    <n v="27"/>
    <x v="2"/>
    <n v="162.4"/>
    <n v="57"/>
    <n v="21.6"/>
    <n v="78"/>
    <n v="104"/>
    <n v="64"/>
    <n v="12.3"/>
    <s v=" "/>
    <n v="84"/>
    <s v=" "/>
    <n v="13"/>
    <n v="12"/>
    <n v="27"/>
    <n v="88"/>
    <n v="82"/>
    <n v="74"/>
    <s v=" "/>
    <n v="0"/>
    <n v="0"/>
    <n v="0"/>
    <x v="0"/>
    <x v="1"/>
    <x v="2"/>
    <n v="0"/>
    <m/>
    <m/>
  </r>
  <r>
    <n v="2"/>
    <n v="27"/>
    <x v="2"/>
    <n v="157.9"/>
    <n v="52.4"/>
    <n v="21"/>
    <n v="74"/>
    <n v="114"/>
    <n v="69"/>
    <n v="13.4"/>
    <s v=" "/>
    <n v="75"/>
    <s v=" "/>
    <n v="14"/>
    <n v="7"/>
    <n v="11"/>
    <n v="69"/>
    <n v="122"/>
    <n v="91"/>
    <s v=" "/>
    <n v="0"/>
    <n v="0"/>
    <n v="0"/>
    <x v="0"/>
    <x v="2"/>
    <x v="2"/>
    <n v="0"/>
    <m/>
    <m/>
  </r>
  <r>
    <n v="2"/>
    <n v="31"/>
    <x v="2"/>
    <n v="166.1"/>
    <n v="55.4"/>
    <n v="20.100000000000001"/>
    <n v="79"/>
    <n v="103"/>
    <n v="64"/>
    <n v="12.4"/>
    <s v=" "/>
    <n v="73"/>
    <s v=" "/>
    <n v="14"/>
    <n v="11"/>
    <n v="15"/>
    <n v="32"/>
    <n v="119"/>
    <n v="66"/>
    <s v=" "/>
    <n v="0"/>
    <n v="0"/>
    <n v="0"/>
    <x v="0"/>
    <x v="1"/>
    <x v="1"/>
    <n v="1"/>
    <m/>
    <m/>
  </r>
  <r>
    <n v="2"/>
    <n v="35"/>
    <x v="2"/>
    <n v="156.9"/>
    <n v="49.4"/>
    <n v="20.100000000000001"/>
    <n v="68"/>
    <n v="107"/>
    <n v="65"/>
    <n v="11.4"/>
    <n v="35.5"/>
    <n v="95"/>
    <n v="5.0999999999999996"/>
    <n v="18"/>
    <n v="19"/>
    <n v="15"/>
    <n v="79"/>
    <n v="90"/>
    <n v="68"/>
    <n v="0.49"/>
    <n v="0"/>
    <n v="0"/>
    <n v="0"/>
    <x v="0"/>
    <x v="1"/>
    <x v="2"/>
    <n v="1"/>
    <m/>
    <m/>
  </r>
  <r>
    <n v="2"/>
    <n v="36"/>
    <x v="2"/>
    <n v="165.3"/>
    <n v="59.2"/>
    <n v="21.7"/>
    <n v="77.8"/>
    <n v="109"/>
    <n v="65"/>
    <n v="12.9"/>
    <n v="41.9"/>
    <n v="82"/>
    <n v="4.7"/>
    <n v="13"/>
    <n v="14"/>
    <n v="18"/>
    <n v="70"/>
    <n v="122"/>
    <n v="57"/>
    <n v="0.55000000000000004"/>
    <n v="0"/>
    <n v="0"/>
    <n v="0"/>
    <x v="0"/>
    <x v="2"/>
    <x v="3"/>
    <n v="0"/>
    <m/>
    <m/>
  </r>
  <r>
    <n v="2"/>
    <n v="36"/>
    <x v="2"/>
    <n v="156.19999999999999"/>
    <n v="55.1"/>
    <n v="22.6"/>
    <n v="73"/>
    <n v="112"/>
    <n v="75"/>
    <n v="12.9"/>
    <n v="40.9"/>
    <n v="86"/>
    <s v=" "/>
    <n v="16"/>
    <n v="14"/>
    <n v="12"/>
    <n v="72"/>
    <n v="90"/>
    <n v="60"/>
    <n v="0.74"/>
    <n v="0"/>
    <n v="0"/>
    <n v="0"/>
    <x v="0"/>
    <x v="2"/>
    <x v="3"/>
    <n v="1"/>
    <m/>
    <m/>
  </r>
  <r>
    <n v="2"/>
    <n v="36"/>
    <x v="2"/>
    <n v="143.5"/>
    <n v="66.400000000000006"/>
    <n v="32.200000000000003"/>
    <n v="81"/>
    <n v="121"/>
    <n v="79"/>
    <n v="14"/>
    <n v="43"/>
    <n v="84"/>
    <n v="4.7"/>
    <n v="20"/>
    <n v="21"/>
    <n v="10"/>
    <n v="76"/>
    <n v="115"/>
    <n v="62"/>
    <n v="0.7"/>
    <n v="0"/>
    <n v="0"/>
    <n v="0"/>
    <x v="0"/>
    <x v="1"/>
    <x v="2"/>
    <n v="0"/>
    <m/>
    <m/>
  </r>
  <r>
    <n v="2"/>
    <n v="36"/>
    <x v="2"/>
    <n v="145.4"/>
    <n v="64"/>
    <n v="30.3"/>
    <n v="89.5"/>
    <n v="114"/>
    <n v="71"/>
    <n v="13"/>
    <n v="41.6"/>
    <n v="81"/>
    <n v="5.0999999999999996"/>
    <n v="20"/>
    <n v="19"/>
    <n v="21"/>
    <n v="39"/>
    <n v="102"/>
    <n v="75"/>
    <n v="0.6"/>
    <n v="0"/>
    <n v="0"/>
    <n v="0"/>
    <x v="0"/>
    <x v="2"/>
    <x v="2"/>
    <n v="0"/>
    <m/>
    <m/>
  </r>
  <r>
    <n v="2"/>
    <n v="37"/>
    <x v="2"/>
    <n v="155.1"/>
    <n v="47.9"/>
    <n v="19.899999999999999"/>
    <n v="62"/>
    <n v="120"/>
    <n v="80"/>
    <n v="13.2"/>
    <n v="40.5"/>
    <n v="90"/>
    <n v="4.5999999999999996"/>
    <n v="22"/>
    <n v="13"/>
    <n v="12"/>
    <n v="50"/>
    <n v="113"/>
    <n v="91"/>
    <n v="0.65"/>
    <n v="0"/>
    <n v="0"/>
    <n v="0"/>
    <x v="0"/>
    <x v="0"/>
    <x v="2"/>
    <n v="0"/>
    <m/>
    <m/>
  </r>
  <r>
    <n v="2"/>
    <n v="37"/>
    <x v="2"/>
    <n v="160.9"/>
    <n v="52"/>
    <n v="20.100000000000001"/>
    <n v="73"/>
    <n v="106"/>
    <n v="66"/>
    <s v=" "/>
    <s v=" "/>
    <n v="83"/>
    <n v="4.9000000000000004"/>
    <n v="14"/>
    <n v="9"/>
    <n v="16"/>
    <n v="101"/>
    <n v="142"/>
    <n v="67"/>
    <s v=" "/>
    <n v="0"/>
    <n v="0"/>
    <n v="0"/>
    <x v="0"/>
    <x v="0"/>
    <x v="2"/>
    <n v="0"/>
    <m/>
    <m/>
  </r>
  <r>
    <n v="2"/>
    <n v="37"/>
    <x v="2"/>
    <n v="158"/>
    <n v="57"/>
    <n v="22.8"/>
    <n v="74"/>
    <n v="112"/>
    <n v="73"/>
    <n v="12.1"/>
    <n v="36.200000000000003"/>
    <n v="88"/>
    <n v="5.2"/>
    <n v="17"/>
    <n v="14"/>
    <n v="16"/>
    <n v="67"/>
    <n v="161"/>
    <n v="74"/>
    <n v="0.59"/>
    <n v="0"/>
    <n v="0"/>
    <n v="0"/>
    <x v="0"/>
    <x v="1"/>
    <x v="2"/>
    <n v="1"/>
    <m/>
    <m/>
  </r>
  <r>
    <n v="2"/>
    <n v="38"/>
    <x v="2"/>
    <n v="144.6"/>
    <n v="46"/>
    <n v="22"/>
    <n v="62.2"/>
    <n v="99"/>
    <n v="61"/>
    <n v="9.9"/>
    <s v=" "/>
    <n v="84"/>
    <s v=" "/>
    <n v="17"/>
    <n v="10"/>
    <n v="13"/>
    <n v="66"/>
    <n v="114"/>
    <n v="88"/>
    <s v=" "/>
    <n v="0"/>
    <n v="0"/>
    <n v="0"/>
    <x v="0"/>
    <x v="2"/>
    <x v="3"/>
    <n v="1"/>
    <m/>
    <m/>
  </r>
  <r>
    <n v="2"/>
    <n v="38"/>
    <x v="2"/>
    <n v="156.4"/>
    <n v="44.4"/>
    <n v="18.2"/>
    <n v="63.2"/>
    <n v="109"/>
    <n v="78"/>
    <n v="14.2"/>
    <n v="43.9"/>
    <n v="95"/>
    <n v="4.5"/>
    <n v="20"/>
    <n v="18"/>
    <n v="16"/>
    <n v="61"/>
    <n v="69"/>
    <n v="80"/>
    <n v="0.57999999999999996"/>
    <n v="0"/>
    <n v="0"/>
    <n v="0"/>
    <x v="0"/>
    <x v="0"/>
    <x v="2"/>
    <n v="0"/>
    <m/>
    <m/>
  </r>
  <r>
    <n v="2"/>
    <n v="39"/>
    <x v="2"/>
    <n v="158.30000000000001"/>
    <n v="54.2"/>
    <n v="21.6"/>
    <n v="78"/>
    <n v="94"/>
    <n v="67"/>
    <n v="13.3"/>
    <n v="42.4"/>
    <n v="87"/>
    <n v="5"/>
    <n v="23"/>
    <n v="21"/>
    <n v="15"/>
    <n v="117"/>
    <n v="138"/>
    <n v="75"/>
    <n v="0.46"/>
    <n v="0"/>
    <n v="0"/>
    <n v="0"/>
    <x v="0"/>
    <x v="2"/>
    <x v="3"/>
    <n v="1"/>
    <m/>
    <m/>
  </r>
  <r>
    <n v="2"/>
    <n v="39"/>
    <x v="2"/>
    <n v="164.9"/>
    <n v="65.7"/>
    <n v="24.2"/>
    <n v="86.7"/>
    <n v="156"/>
    <n v="89"/>
    <n v="9.1999999999999993"/>
    <s v=" "/>
    <n v="111"/>
    <s v=" "/>
    <n v="20"/>
    <n v="13"/>
    <n v="13"/>
    <n v="126"/>
    <n v="114"/>
    <n v="74"/>
    <s v=" "/>
    <n v="0"/>
    <n v="0"/>
    <n v="0"/>
    <x v="0"/>
    <x v="0"/>
    <x v="1"/>
    <n v="1"/>
    <m/>
    <m/>
  </r>
  <r>
    <n v="2"/>
    <n v="39"/>
    <x v="2"/>
    <n v="161.9"/>
    <n v="47.9"/>
    <n v="18.3"/>
    <n v="72"/>
    <n v="102"/>
    <n v="60"/>
    <n v="6.3"/>
    <n v="24"/>
    <n v="78"/>
    <n v="5.2"/>
    <n v="19"/>
    <n v="12"/>
    <n v="13"/>
    <n v="60"/>
    <n v="86"/>
    <n v="68"/>
    <n v="0.53"/>
    <n v="0"/>
    <n v="0"/>
    <n v="0"/>
    <x v="0"/>
    <x v="1"/>
    <x v="2"/>
    <n v="1"/>
    <m/>
    <m/>
  </r>
  <r>
    <n v="2"/>
    <n v="40"/>
    <x v="2"/>
    <n v="155.80000000000001"/>
    <n v="51.3"/>
    <n v="21.1"/>
    <n v="69"/>
    <n v="109"/>
    <n v="65"/>
    <s v=" "/>
    <s v=" "/>
    <n v="83"/>
    <n v="4.4000000000000004"/>
    <n v="17"/>
    <n v="13"/>
    <n v="12"/>
    <n v="80"/>
    <n v="84"/>
    <n v="48"/>
    <s v=" "/>
    <n v="0"/>
    <n v="0"/>
    <n v="0"/>
    <x v="0"/>
    <x v="1"/>
    <x v="2"/>
    <n v="1"/>
    <m/>
    <m/>
  </r>
  <r>
    <n v="2"/>
    <n v="40"/>
    <x v="2"/>
    <n v="156.6"/>
    <n v="58.2"/>
    <n v="23.7"/>
    <n v="80"/>
    <n v="136"/>
    <n v="97"/>
    <n v="14.1"/>
    <n v="44.3"/>
    <n v="78"/>
    <n v="4.9000000000000004"/>
    <n v="20"/>
    <n v="12"/>
    <n v="13"/>
    <n v="67"/>
    <n v="93"/>
    <n v="68"/>
    <n v="0.51"/>
    <n v="0"/>
    <n v="0"/>
    <n v="0"/>
    <x v="0"/>
    <x v="2"/>
    <x v="2"/>
    <n v="1"/>
    <m/>
    <m/>
  </r>
  <r>
    <n v="2"/>
    <n v="41"/>
    <x v="2"/>
    <n v="152.69999999999999"/>
    <n v="60.2"/>
    <n v="25.8"/>
    <n v="86.5"/>
    <n v="143"/>
    <n v="83"/>
    <n v="14.1"/>
    <n v="44.3"/>
    <n v="98"/>
    <n v="5.0999999999999996"/>
    <n v="17"/>
    <n v="21"/>
    <n v="27"/>
    <n v="268"/>
    <n v="94"/>
    <n v="34"/>
    <n v="0.53"/>
    <n v="0"/>
    <n v="0"/>
    <n v="0"/>
    <x v="0"/>
    <x v="1"/>
    <x v="3"/>
    <n v="0"/>
    <m/>
    <m/>
  </r>
  <r>
    <n v="2"/>
    <n v="41"/>
    <x v="2"/>
    <n v="160.4"/>
    <n v="60"/>
    <n v="23.3"/>
    <n v="80"/>
    <n v="127"/>
    <n v="78"/>
    <n v="10.7"/>
    <n v="34.9"/>
    <n v="94"/>
    <n v="5.4"/>
    <n v="20"/>
    <n v="12"/>
    <n v="11"/>
    <n v="53"/>
    <n v="112"/>
    <n v="79"/>
    <n v="0.51"/>
    <n v="0"/>
    <n v="0"/>
    <n v="0"/>
    <x v="0"/>
    <x v="1"/>
    <x v="2"/>
    <n v="1"/>
    <m/>
    <m/>
  </r>
  <r>
    <n v="2"/>
    <n v="41"/>
    <x v="2"/>
    <n v="154.30000000000001"/>
    <n v="48.1"/>
    <n v="20.2"/>
    <n v="81"/>
    <n v="92"/>
    <n v="67"/>
    <n v="13.6"/>
    <n v="40.700000000000003"/>
    <n v="85"/>
    <n v="5"/>
    <n v="15"/>
    <n v="10"/>
    <n v="10"/>
    <n v="30"/>
    <n v="129"/>
    <n v="78"/>
    <n v="0.55000000000000004"/>
    <n v="0"/>
    <n v="0"/>
    <n v="0"/>
    <x v="0"/>
    <x v="2"/>
    <x v="2"/>
    <n v="1"/>
    <m/>
    <m/>
  </r>
  <r>
    <n v="2"/>
    <n v="41"/>
    <x v="2"/>
    <n v="161.30000000000001"/>
    <n v="53.6"/>
    <n v="20.6"/>
    <n v="71"/>
    <n v="106"/>
    <n v="75"/>
    <s v=" "/>
    <s v=" "/>
    <n v="87"/>
    <s v=" "/>
    <n v="14"/>
    <n v="12"/>
    <n v="12"/>
    <n v="85"/>
    <n v="104"/>
    <n v="62"/>
    <s v=" "/>
    <n v="0"/>
    <n v="0"/>
    <n v="0"/>
    <x v="0"/>
    <x v="2"/>
    <x v="2"/>
    <n v="1"/>
    <m/>
    <m/>
  </r>
  <r>
    <n v="2"/>
    <n v="42"/>
    <x v="2"/>
    <n v="155.30000000000001"/>
    <n v="52.7"/>
    <n v="21.9"/>
    <n v="78"/>
    <n v="100"/>
    <n v="54"/>
    <n v="12.8"/>
    <n v="39.299999999999997"/>
    <n v="79"/>
    <n v="4.5"/>
    <n v="17"/>
    <n v="13"/>
    <n v="11"/>
    <n v="31"/>
    <n v="94"/>
    <n v="95"/>
    <n v="0.62"/>
    <n v="0"/>
    <n v="0"/>
    <n v="0"/>
    <x v="0"/>
    <x v="2"/>
    <x v="3"/>
    <n v="1"/>
    <m/>
    <m/>
  </r>
  <r>
    <n v="2"/>
    <n v="42"/>
    <x v="2"/>
    <n v="153.80000000000001"/>
    <n v="75"/>
    <n v="31.7"/>
    <n v="107"/>
    <n v="117"/>
    <n v="86"/>
    <n v="13.2"/>
    <n v="42.5"/>
    <n v="88"/>
    <n v="5.0999999999999996"/>
    <n v="33"/>
    <n v="46"/>
    <n v="19"/>
    <n v="70"/>
    <n v="130"/>
    <n v="59"/>
    <n v="0.76"/>
    <n v="0"/>
    <n v="0"/>
    <n v="0"/>
    <x v="0"/>
    <x v="2"/>
    <x v="3"/>
    <n v="1"/>
    <m/>
    <m/>
  </r>
  <r>
    <n v="2"/>
    <n v="43"/>
    <x v="2"/>
    <n v="163.1"/>
    <n v="61.7"/>
    <n v="23.2"/>
    <n v="88"/>
    <n v="107"/>
    <n v="72"/>
    <n v="14.1"/>
    <n v="45.2"/>
    <n v="87"/>
    <n v="5.2"/>
    <n v="15"/>
    <n v="10"/>
    <n v="29"/>
    <n v="77"/>
    <n v="110"/>
    <n v="64"/>
    <n v="0.6"/>
    <n v="0"/>
    <n v="0"/>
    <n v="0"/>
    <x v="0"/>
    <x v="1"/>
    <x v="1"/>
    <n v="0"/>
    <m/>
    <m/>
  </r>
  <r>
    <n v="2"/>
    <n v="43"/>
    <x v="2"/>
    <n v="155.6"/>
    <n v="50.8"/>
    <n v="21"/>
    <n v="65"/>
    <n v="119"/>
    <n v="74"/>
    <n v="13.5"/>
    <n v="41.8"/>
    <n v="76"/>
    <n v="4.7"/>
    <n v="15"/>
    <n v="13"/>
    <n v="8"/>
    <n v="51"/>
    <n v="98"/>
    <n v="64"/>
    <n v="0.52"/>
    <n v="0"/>
    <n v="0"/>
    <n v="0"/>
    <x v="0"/>
    <x v="2"/>
    <x v="2"/>
    <n v="1"/>
    <m/>
    <m/>
  </r>
  <r>
    <n v="2"/>
    <n v="44"/>
    <x v="2"/>
    <n v="165.4"/>
    <n v="55"/>
    <n v="20.100000000000001"/>
    <n v="72.8"/>
    <n v="113"/>
    <n v="75"/>
    <s v=" "/>
    <s v=" "/>
    <n v="76"/>
    <s v=" "/>
    <n v="21"/>
    <n v="13"/>
    <n v="17"/>
    <n v="80"/>
    <n v="72"/>
    <n v="69"/>
    <s v=" "/>
    <n v="0"/>
    <n v="0"/>
    <n v="0"/>
    <x v="0"/>
    <x v="2"/>
    <x v="1"/>
    <n v="1"/>
    <m/>
    <m/>
  </r>
  <r>
    <n v="2"/>
    <n v="44"/>
    <x v="2"/>
    <n v="154.6"/>
    <n v="51.1"/>
    <n v="21.4"/>
    <n v="81"/>
    <n v="106"/>
    <n v="71"/>
    <n v="12.6"/>
    <n v="39.700000000000003"/>
    <n v="84"/>
    <n v="4.8"/>
    <n v="17"/>
    <n v="13"/>
    <n v="20"/>
    <n v="51"/>
    <n v="133"/>
    <n v="47"/>
    <n v="0.63"/>
    <n v="0"/>
    <n v="0"/>
    <n v="0"/>
    <x v="0"/>
    <x v="2"/>
    <x v="2"/>
    <n v="1"/>
    <m/>
    <m/>
  </r>
  <r>
    <n v="2"/>
    <n v="45"/>
    <x v="2"/>
    <n v="156.5"/>
    <n v="60.5"/>
    <n v="24.7"/>
    <n v="84"/>
    <n v="125"/>
    <n v="97"/>
    <n v="12.3"/>
    <n v="40.4"/>
    <n v="82"/>
    <n v="5"/>
    <n v="15"/>
    <n v="11"/>
    <n v="11"/>
    <n v="32"/>
    <n v="82"/>
    <n v="64"/>
    <n v="0.56999999999999995"/>
    <n v="1"/>
    <n v="0"/>
    <n v="0"/>
    <x v="0"/>
    <x v="2"/>
    <x v="3"/>
    <n v="0"/>
    <m/>
    <m/>
  </r>
  <r>
    <n v="2"/>
    <n v="45"/>
    <x v="2"/>
    <n v="158.69999999999999"/>
    <n v="46.9"/>
    <n v="18.600000000000001"/>
    <n v="70"/>
    <n v="116"/>
    <n v="71"/>
    <s v=" "/>
    <s v=" "/>
    <n v="69"/>
    <s v=" "/>
    <n v="16"/>
    <n v="11"/>
    <n v="11"/>
    <n v="31"/>
    <n v="75"/>
    <n v="66"/>
    <s v=" "/>
    <n v="0"/>
    <n v="0"/>
    <n v="0"/>
    <x v="0"/>
    <x v="2"/>
    <x v="3"/>
    <n v="1"/>
    <m/>
    <m/>
  </r>
  <r>
    <n v="2"/>
    <n v="45"/>
    <x v="2"/>
    <n v="166.5"/>
    <n v="64.8"/>
    <n v="23.4"/>
    <n v="82.5"/>
    <n v="117"/>
    <n v="72"/>
    <n v="14.3"/>
    <n v="43.8"/>
    <n v="92"/>
    <n v="5.3"/>
    <n v="16"/>
    <n v="9"/>
    <n v="17"/>
    <n v="100"/>
    <n v="146"/>
    <n v="71"/>
    <n v="0.78"/>
    <n v="0"/>
    <n v="0"/>
    <n v="0"/>
    <x v="0"/>
    <x v="1"/>
    <x v="2"/>
    <n v="1"/>
    <m/>
    <m/>
  </r>
  <r>
    <n v="2"/>
    <n v="45"/>
    <x v="2"/>
    <n v="165.5"/>
    <n v="64.900000000000006"/>
    <n v="23.7"/>
    <n v="85"/>
    <n v="119"/>
    <n v="78"/>
    <n v="13.8"/>
    <n v="42.2"/>
    <n v="90"/>
    <n v="5.2"/>
    <n v="18"/>
    <n v="15"/>
    <n v="17"/>
    <n v="66"/>
    <n v="139"/>
    <n v="66"/>
    <n v="0.56999999999999995"/>
    <n v="0"/>
    <n v="0"/>
    <n v="0"/>
    <x v="0"/>
    <x v="2"/>
    <x v="2"/>
    <n v="1"/>
    <m/>
    <m/>
  </r>
  <r>
    <n v="2"/>
    <n v="45"/>
    <x v="2"/>
    <n v="151.69999999999999"/>
    <n v="50"/>
    <n v="21.7"/>
    <n v="83"/>
    <n v="131"/>
    <n v="77"/>
    <s v=" "/>
    <s v=" "/>
    <n v="81"/>
    <s v=" "/>
    <n v="13"/>
    <n v="8"/>
    <n v="11"/>
    <n v="80"/>
    <n v="125"/>
    <n v="63"/>
    <s v=" "/>
    <n v="0"/>
    <n v="0"/>
    <n v="1"/>
    <x v="0"/>
    <x v="1"/>
    <x v="2"/>
    <n v="1"/>
    <m/>
    <m/>
  </r>
  <r>
    <n v="2"/>
    <n v="46"/>
    <x v="2"/>
    <n v="150.1"/>
    <n v="46.1"/>
    <n v="20.5"/>
    <n v="65.8"/>
    <n v="112"/>
    <n v="70"/>
    <n v="14.2"/>
    <s v=" "/>
    <n v="80"/>
    <s v=" "/>
    <n v="21"/>
    <n v="15"/>
    <n v="15"/>
    <n v="84"/>
    <n v="100"/>
    <n v="69"/>
    <s v=" "/>
    <n v="0"/>
    <n v="0"/>
    <n v="0"/>
    <x v="0"/>
    <x v="2"/>
    <x v="3"/>
    <n v="0"/>
    <m/>
    <m/>
  </r>
  <r>
    <n v="2"/>
    <n v="46"/>
    <x v="2"/>
    <n v="159.1"/>
    <n v="51.4"/>
    <n v="20.3"/>
    <n v="72.400000000000006"/>
    <n v="106"/>
    <n v="68"/>
    <n v="12.8"/>
    <n v="40"/>
    <n v="74"/>
    <n v="4.7"/>
    <n v="23"/>
    <n v="21"/>
    <n v="13"/>
    <n v="62"/>
    <n v="98"/>
    <n v="67"/>
    <n v="0.67"/>
    <n v="0"/>
    <n v="0"/>
    <n v="0"/>
    <x v="0"/>
    <x v="2"/>
    <x v="3"/>
    <n v="1"/>
    <m/>
    <m/>
  </r>
  <r>
    <n v="2"/>
    <n v="46"/>
    <x v="2"/>
    <n v="161.9"/>
    <n v="53.9"/>
    <n v="20.6"/>
    <n v="71"/>
    <n v="135"/>
    <n v="91"/>
    <n v="13.7"/>
    <n v="44.5"/>
    <n v="72"/>
    <n v="4.7"/>
    <n v="17"/>
    <n v="8"/>
    <n v="19"/>
    <n v="41"/>
    <n v="44"/>
    <n v="98"/>
    <n v="0.71"/>
    <n v="0"/>
    <n v="0"/>
    <n v="0"/>
    <x v="0"/>
    <x v="0"/>
    <x v="2"/>
    <n v="1"/>
    <m/>
    <m/>
  </r>
  <r>
    <n v="2"/>
    <n v="46"/>
    <x v="2"/>
    <n v="151.9"/>
    <n v="51.3"/>
    <n v="22.2"/>
    <n v="76"/>
    <n v="117"/>
    <n v="75"/>
    <n v="12.8"/>
    <n v="40.5"/>
    <n v="81"/>
    <n v="4.8"/>
    <n v="16"/>
    <n v="9"/>
    <n v="8"/>
    <n v="34"/>
    <n v="138"/>
    <n v="61"/>
    <n v="0.56999999999999995"/>
    <n v="0"/>
    <n v="0"/>
    <n v="0"/>
    <x v="0"/>
    <x v="2"/>
    <x v="2"/>
    <n v="1"/>
    <m/>
    <m/>
  </r>
  <r>
    <n v="2"/>
    <n v="47"/>
    <x v="2"/>
    <n v="157.1"/>
    <n v="51.8"/>
    <n v="21"/>
    <n v="77.400000000000006"/>
    <n v="101"/>
    <n v="72"/>
    <n v="14.2"/>
    <n v="44.5"/>
    <n v="91"/>
    <n v="4.9000000000000004"/>
    <n v="28"/>
    <n v="16"/>
    <n v="13"/>
    <n v="44"/>
    <n v="69"/>
    <n v="89"/>
    <n v="0.6"/>
    <n v="0"/>
    <n v="0"/>
    <n v="0"/>
    <x v="0"/>
    <x v="0"/>
    <x v="2"/>
    <n v="1"/>
    <m/>
    <m/>
  </r>
  <r>
    <n v="2"/>
    <n v="47"/>
    <x v="2"/>
    <n v="147.69999999999999"/>
    <n v="50.8"/>
    <n v="23.3"/>
    <n v="76.5"/>
    <n v="99"/>
    <n v="60"/>
    <n v="9.1999999999999993"/>
    <n v="31.4"/>
    <n v="90"/>
    <n v="4.9000000000000004"/>
    <n v="18"/>
    <n v="10"/>
    <n v="12"/>
    <n v="39"/>
    <n v="121"/>
    <n v="68"/>
    <n v="0.54"/>
    <n v="0"/>
    <n v="0"/>
    <n v="0"/>
    <x v="0"/>
    <x v="1"/>
    <x v="2"/>
    <n v="1"/>
    <m/>
    <m/>
  </r>
  <r>
    <n v="2"/>
    <n v="47"/>
    <x v="2"/>
    <n v="161.4"/>
    <n v="70.599999999999994"/>
    <n v="27.1"/>
    <n v="88"/>
    <n v="102"/>
    <n v="62"/>
    <n v="11.5"/>
    <n v="38.1"/>
    <n v="96"/>
    <n v="5.4"/>
    <n v="17"/>
    <n v="13"/>
    <n v="13"/>
    <n v="82"/>
    <n v="141"/>
    <n v="73"/>
    <n v="0.59"/>
    <n v="0"/>
    <n v="0"/>
    <n v="0"/>
    <x v="0"/>
    <x v="1"/>
    <x v="2"/>
    <n v="1"/>
    <m/>
    <m/>
  </r>
  <r>
    <n v="2"/>
    <n v="47"/>
    <x v="2"/>
    <n v="153.30000000000001"/>
    <n v="49.9"/>
    <n v="21.2"/>
    <n v="70.5"/>
    <n v="103"/>
    <n v="54"/>
    <n v="12.9"/>
    <n v="43.3"/>
    <n v="93"/>
    <n v="5.3"/>
    <n v="17"/>
    <n v="14"/>
    <n v="10"/>
    <n v="109"/>
    <n v="142"/>
    <n v="93"/>
    <n v="0.63"/>
    <n v="0"/>
    <n v="0"/>
    <n v="0"/>
    <x v="0"/>
    <x v="2"/>
    <x v="2"/>
    <n v="1"/>
    <m/>
    <m/>
  </r>
  <r>
    <n v="2"/>
    <n v="48"/>
    <x v="2"/>
    <n v="155.19999999999999"/>
    <n v="41.1"/>
    <n v="17.100000000000001"/>
    <n v="72"/>
    <n v="102"/>
    <n v="66"/>
    <n v="13.1"/>
    <n v="42"/>
    <n v="74"/>
    <n v="4.7"/>
    <n v="17"/>
    <n v="11"/>
    <n v="6"/>
    <n v="44"/>
    <n v="112"/>
    <n v="95"/>
    <n v="0.56000000000000005"/>
    <n v="0"/>
    <n v="0"/>
    <n v="0"/>
    <x v="0"/>
    <x v="2"/>
    <x v="3"/>
    <n v="1"/>
    <m/>
    <m/>
  </r>
  <r>
    <n v="2"/>
    <n v="48"/>
    <x v="2"/>
    <n v="159.9"/>
    <n v="49.2"/>
    <n v="19.2"/>
    <n v="79"/>
    <n v="123"/>
    <n v="66"/>
    <n v="13.6"/>
    <n v="40.799999999999997"/>
    <n v="92"/>
    <n v="4.8"/>
    <n v="19"/>
    <n v="12"/>
    <n v="14"/>
    <n v="77"/>
    <n v="138"/>
    <n v="85"/>
    <n v="0.69"/>
    <n v="1"/>
    <n v="0"/>
    <n v="0"/>
    <x v="0"/>
    <x v="2"/>
    <x v="3"/>
    <n v="1"/>
    <m/>
    <m/>
  </r>
  <r>
    <n v="2"/>
    <n v="48"/>
    <x v="2"/>
    <n v="162.30000000000001"/>
    <n v="64.099999999999994"/>
    <n v="24.3"/>
    <n v="87.3"/>
    <n v="98"/>
    <n v="64"/>
    <n v="10.9"/>
    <n v="34.200000000000003"/>
    <n v="74"/>
    <n v="5"/>
    <n v="20"/>
    <n v="18"/>
    <n v="46"/>
    <n v="94"/>
    <n v="125"/>
    <n v="57"/>
    <n v="0.53"/>
    <n v="0"/>
    <n v="0"/>
    <n v="0"/>
    <x v="0"/>
    <x v="1"/>
    <x v="2"/>
    <n v="0"/>
    <m/>
    <m/>
  </r>
  <r>
    <n v="2"/>
    <n v="48"/>
    <x v="2"/>
    <n v="163.30000000000001"/>
    <n v="47.2"/>
    <n v="17.7"/>
    <n v="69"/>
    <n v="107"/>
    <n v="67"/>
    <n v="13.2"/>
    <n v="44.1"/>
    <n v="87"/>
    <n v="5.2"/>
    <n v="25"/>
    <n v="16"/>
    <n v="18"/>
    <n v="76"/>
    <n v="135"/>
    <n v="95"/>
    <n v="0.57999999999999996"/>
    <n v="0"/>
    <n v="0"/>
    <n v="0"/>
    <x v="0"/>
    <x v="0"/>
    <x v="2"/>
    <n v="1"/>
    <m/>
    <m/>
  </r>
  <r>
    <n v="2"/>
    <n v="48"/>
    <x v="2"/>
    <n v="158.6"/>
    <n v="51.5"/>
    <n v="20.5"/>
    <n v="73.2"/>
    <n v="113"/>
    <n v="67"/>
    <n v="9.3000000000000007"/>
    <n v="33.5"/>
    <n v="91"/>
    <n v="5"/>
    <n v="13"/>
    <n v="10"/>
    <n v="10"/>
    <n v="32"/>
    <n v="90"/>
    <n v="78"/>
    <n v="0.55000000000000004"/>
    <n v="0"/>
    <n v="0"/>
    <n v="0"/>
    <x v="0"/>
    <x v="2"/>
    <x v="2"/>
    <n v="1"/>
    <m/>
    <m/>
  </r>
  <r>
    <n v="2"/>
    <n v="48"/>
    <x v="2"/>
    <n v="166.9"/>
    <n v="56.4"/>
    <n v="20.2"/>
    <n v="87.3"/>
    <n v="142"/>
    <n v="96"/>
    <n v="15.1"/>
    <n v="47.4"/>
    <n v="85"/>
    <n v="4.7"/>
    <n v="19"/>
    <n v="28"/>
    <n v="62"/>
    <n v="164"/>
    <n v="154"/>
    <n v="53"/>
    <n v="0.71"/>
    <n v="1"/>
    <n v="0"/>
    <n v="0"/>
    <x v="0"/>
    <x v="2"/>
    <x v="2"/>
    <n v="1"/>
    <m/>
    <m/>
  </r>
  <r>
    <n v="2"/>
    <n v="49"/>
    <x v="2"/>
    <n v="155.4"/>
    <n v="51.7"/>
    <n v="21.4"/>
    <n v="78"/>
    <n v="137"/>
    <n v="88"/>
    <n v="12"/>
    <n v="37.9"/>
    <n v="82"/>
    <n v="5.3"/>
    <n v="25"/>
    <n v="18"/>
    <n v="10"/>
    <n v="69"/>
    <n v="90"/>
    <n v="76"/>
    <n v="0.68"/>
    <n v="0"/>
    <n v="0"/>
    <n v="0"/>
    <x v="0"/>
    <x v="2"/>
    <x v="3"/>
    <n v="0"/>
    <m/>
    <m/>
  </r>
  <r>
    <n v="2"/>
    <n v="49"/>
    <x v="2"/>
    <n v="157.19999999999999"/>
    <n v="48.2"/>
    <n v="19.5"/>
    <n v="75.5"/>
    <n v="113"/>
    <n v="76"/>
    <n v="12"/>
    <n v="39.200000000000003"/>
    <n v="80"/>
    <n v="5.0999999999999996"/>
    <n v="23"/>
    <n v="18"/>
    <n v="47"/>
    <n v="58"/>
    <n v="124"/>
    <n v="82"/>
    <n v="0.69"/>
    <n v="0"/>
    <n v="0"/>
    <n v="0"/>
    <x v="0"/>
    <x v="1"/>
    <x v="2"/>
    <n v="0"/>
    <m/>
    <m/>
  </r>
  <r>
    <n v="2"/>
    <n v="49"/>
    <x v="2"/>
    <n v="156.1"/>
    <n v="63.1"/>
    <n v="25.9"/>
    <n v="80.5"/>
    <n v="140"/>
    <n v="80"/>
    <s v=" "/>
    <s v=" "/>
    <n v="98"/>
    <s v=" "/>
    <n v="15"/>
    <n v="14"/>
    <n v="15"/>
    <n v="102"/>
    <n v="194"/>
    <n v="64"/>
    <s v=" "/>
    <n v="1"/>
    <n v="0"/>
    <n v="0"/>
    <x v="0"/>
    <x v="2"/>
    <x v="2"/>
    <n v="0"/>
    <m/>
    <m/>
  </r>
  <r>
    <n v="2"/>
    <n v="49"/>
    <x v="2"/>
    <n v="153.69999999999999"/>
    <n v="47.3"/>
    <n v="20"/>
    <n v="76"/>
    <n v="129"/>
    <n v="68"/>
    <n v="13.6"/>
    <n v="43.4"/>
    <n v="77"/>
    <n v="4.5999999999999996"/>
    <n v="12"/>
    <n v="13"/>
    <n v="19"/>
    <n v="83"/>
    <n v="111"/>
    <n v="76"/>
    <n v="0.61"/>
    <n v="0"/>
    <n v="0"/>
    <n v="0"/>
    <x v="0"/>
    <x v="0"/>
    <x v="2"/>
    <n v="1"/>
    <m/>
    <m/>
  </r>
  <r>
    <n v="2"/>
    <n v="49"/>
    <x v="2"/>
    <n v="154.19999999999999"/>
    <n v="40.5"/>
    <n v="17"/>
    <n v="64"/>
    <n v="88"/>
    <n v="58"/>
    <n v="13.4"/>
    <n v="42.4"/>
    <n v="70"/>
    <n v="5.4"/>
    <n v="21"/>
    <n v="15"/>
    <n v="17"/>
    <n v="47"/>
    <n v="107"/>
    <n v="72"/>
    <n v="0.52"/>
    <n v="0"/>
    <n v="0"/>
    <n v="0"/>
    <x v="0"/>
    <x v="1"/>
    <x v="2"/>
    <n v="1"/>
    <m/>
    <m/>
  </r>
  <r>
    <n v="2"/>
    <n v="49"/>
    <x v="2"/>
    <n v="158.1"/>
    <n v="45.1"/>
    <n v="18"/>
    <n v="71.5"/>
    <n v="105"/>
    <n v="62"/>
    <n v="7.9"/>
    <n v="29.1"/>
    <n v="84"/>
    <n v="5.5"/>
    <n v="15"/>
    <n v="8"/>
    <n v="11"/>
    <n v="58"/>
    <n v="105"/>
    <n v="61"/>
    <n v="0.47"/>
    <n v="0"/>
    <n v="0"/>
    <n v="0"/>
    <x v="0"/>
    <x v="1"/>
    <x v="2"/>
    <n v="1"/>
    <m/>
    <m/>
  </r>
  <r>
    <n v="2"/>
    <n v="50"/>
    <x v="2"/>
    <n v="160.19999999999999"/>
    <n v="54.4"/>
    <n v="21.2"/>
    <n v="74.599999999999994"/>
    <n v="147"/>
    <n v="89"/>
    <n v="13.3"/>
    <s v=" "/>
    <n v="96"/>
    <s v=" "/>
    <n v="16"/>
    <n v="13"/>
    <n v="11"/>
    <n v="63"/>
    <n v="152"/>
    <n v="86"/>
    <s v=" "/>
    <n v="0"/>
    <n v="0"/>
    <n v="0"/>
    <x v="0"/>
    <x v="2"/>
    <x v="3"/>
    <n v="1"/>
    <m/>
    <m/>
  </r>
  <r>
    <n v="2"/>
    <n v="50"/>
    <x v="2"/>
    <n v="146.1"/>
    <n v="52.8"/>
    <n v="24.7"/>
    <n v="80.2"/>
    <n v="144"/>
    <n v="91"/>
    <s v=" "/>
    <s v=" "/>
    <n v="83"/>
    <n v="5.0999999999999996"/>
    <n v="21"/>
    <n v="17"/>
    <n v="16"/>
    <n v="106"/>
    <n v="80"/>
    <n v="68"/>
    <s v=" "/>
    <n v="0"/>
    <n v="0"/>
    <n v="0"/>
    <x v="0"/>
    <x v="2"/>
    <x v="3"/>
    <n v="1"/>
    <m/>
    <m/>
  </r>
  <r>
    <n v="2"/>
    <n v="50"/>
    <x v="2"/>
    <n v="152.6"/>
    <n v="44.3"/>
    <n v="19"/>
    <n v="65"/>
    <n v="110"/>
    <n v="61"/>
    <s v=" "/>
    <s v=" "/>
    <n v="76"/>
    <s v=" "/>
    <n v="24"/>
    <n v="24"/>
    <n v="25"/>
    <n v="49"/>
    <n v="87"/>
    <n v="110"/>
    <s v=" "/>
    <n v="0"/>
    <n v="0"/>
    <n v="0"/>
    <x v="0"/>
    <x v="1"/>
    <x v="1"/>
    <n v="1"/>
    <m/>
    <m/>
  </r>
  <r>
    <n v="2"/>
    <n v="50"/>
    <x v="2"/>
    <n v="156.69999999999999"/>
    <n v="47.9"/>
    <n v="19.5"/>
    <n v="67.5"/>
    <n v="126"/>
    <n v="93"/>
    <s v=" "/>
    <s v=" "/>
    <n v="80"/>
    <s v=" "/>
    <n v="22"/>
    <n v="16"/>
    <n v="18"/>
    <n v="53"/>
    <n v="83"/>
    <n v="92"/>
    <s v=" "/>
    <n v="0"/>
    <n v="0"/>
    <n v="0"/>
    <x v="0"/>
    <x v="1"/>
    <x v="1"/>
    <n v="1"/>
    <m/>
    <m/>
  </r>
  <r>
    <n v="2"/>
    <n v="50"/>
    <x v="2"/>
    <n v="156.5"/>
    <n v="61.5"/>
    <n v="25.1"/>
    <n v="85"/>
    <n v="146"/>
    <n v="80"/>
    <n v="14.1"/>
    <n v="40.799999999999997"/>
    <n v="85"/>
    <n v="4.7"/>
    <n v="22"/>
    <n v="28"/>
    <n v="51"/>
    <n v="85"/>
    <n v="121"/>
    <n v="66"/>
    <n v="0.65"/>
    <n v="1"/>
    <n v="0"/>
    <n v="0"/>
    <x v="0"/>
    <x v="2"/>
    <x v="2"/>
    <n v="0"/>
    <m/>
    <m/>
  </r>
  <r>
    <n v="2"/>
    <n v="51"/>
    <x v="2"/>
    <n v="150.19999999999999"/>
    <n v="40.4"/>
    <n v="17.899999999999999"/>
    <n v="71"/>
    <n v="110"/>
    <n v="69"/>
    <n v="13.4"/>
    <n v="40.9"/>
    <n v="87"/>
    <n v="5"/>
    <n v="31"/>
    <n v="35"/>
    <n v="12"/>
    <n v="76"/>
    <n v="113"/>
    <n v="76"/>
    <n v="0.47"/>
    <n v="0"/>
    <n v="0"/>
    <n v="1"/>
    <x v="0"/>
    <x v="2"/>
    <x v="3"/>
    <n v="0"/>
    <m/>
    <m/>
  </r>
  <r>
    <n v="2"/>
    <n v="51"/>
    <x v="2"/>
    <n v="160"/>
    <n v="57.9"/>
    <n v="22.6"/>
    <n v="80"/>
    <n v="128"/>
    <n v="77"/>
    <n v="12.4"/>
    <n v="37.6"/>
    <n v="87"/>
    <n v="4.9000000000000004"/>
    <n v="21"/>
    <n v="14"/>
    <n v="10"/>
    <n v="90"/>
    <n v="139"/>
    <n v="73"/>
    <n v="0.65"/>
    <n v="0"/>
    <n v="0"/>
    <n v="0"/>
    <x v="0"/>
    <x v="1"/>
    <x v="2"/>
    <n v="0"/>
    <m/>
    <m/>
  </r>
  <r>
    <n v="2"/>
    <n v="51"/>
    <x v="2"/>
    <n v="156.5"/>
    <n v="51.2"/>
    <n v="20.9"/>
    <n v="70.5"/>
    <n v="109"/>
    <n v="68"/>
    <n v="11.7"/>
    <n v="37.6"/>
    <n v="81"/>
    <n v="5.0999999999999996"/>
    <n v="17"/>
    <n v="9"/>
    <n v="10"/>
    <n v="102"/>
    <n v="139"/>
    <n v="72"/>
    <n v="0.64"/>
    <n v="0"/>
    <n v="0"/>
    <n v="0"/>
    <x v="0"/>
    <x v="1"/>
    <x v="2"/>
    <n v="0"/>
    <m/>
    <m/>
  </r>
  <r>
    <n v="2"/>
    <n v="51"/>
    <x v="2"/>
    <n v="155.80000000000001"/>
    <n v="58"/>
    <n v="23.9"/>
    <n v="77.5"/>
    <n v="131"/>
    <n v="75"/>
    <n v="13.5"/>
    <n v="42.6"/>
    <n v="91"/>
    <n v="5.2"/>
    <n v="17"/>
    <n v="13"/>
    <n v="14"/>
    <n v="62"/>
    <n v="92"/>
    <n v="67"/>
    <n v="0.76"/>
    <n v="0"/>
    <n v="0"/>
    <n v="0"/>
    <x v="0"/>
    <x v="1"/>
    <x v="2"/>
    <n v="1"/>
    <m/>
    <m/>
  </r>
  <r>
    <n v="2"/>
    <n v="51"/>
    <x v="2"/>
    <n v="158.9"/>
    <n v="50.3"/>
    <n v="19.899999999999999"/>
    <n v="77"/>
    <n v="119"/>
    <n v="72"/>
    <n v="12.6"/>
    <n v="40.200000000000003"/>
    <n v="84"/>
    <n v="5.2"/>
    <n v="23"/>
    <n v="13"/>
    <n v="27"/>
    <n v="105"/>
    <n v="149"/>
    <n v="83"/>
    <n v="0.5"/>
    <n v="0"/>
    <n v="0"/>
    <n v="0"/>
    <x v="0"/>
    <x v="1"/>
    <x v="2"/>
    <n v="1"/>
    <m/>
    <m/>
  </r>
  <r>
    <n v="2"/>
    <n v="51"/>
    <x v="2"/>
    <n v="156.4"/>
    <n v="46.2"/>
    <n v="18.899999999999999"/>
    <n v="69"/>
    <n v="112"/>
    <n v="78"/>
    <n v="12.9"/>
    <s v=" "/>
    <n v="95"/>
    <s v=" "/>
    <n v="16"/>
    <n v="12"/>
    <n v="15"/>
    <n v="59"/>
    <n v="88"/>
    <n v="79"/>
    <s v=" "/>
    <n v="0"/>
    <n v="0"/>
    <n v="0"/>
    <x v="0"/>
    <x v="2"/>
    <x v="2"/>
    <n v="1"/>
    <m/>
    <m/>
  </r>
  <r>
    <n v="2"/>
    <n v="51"/>
    <x v="2"/>
    <n v="157.6"/>
    <n v="57.6"/>
    <n v="23.2"/>
    <n v="84"/>
    <n v="110"/>
    <n v="79"/>
    <s v=" "/>
    <s v=" "/>
    <n v="86"/>
    <s v=" "/>
    <n v="11"/>
    <n v="12"/>
    <n v="42"/>
    <n v="107"/>
    <n v="156"/>
    <n v="53"/>
    <s v=" "/>
    <n v="1"/>
    <n v="0"/>
    <n v="0"/>
    <x v="0"/>
    <x v="2"/>
    <x v="2"/>
    <n v="1"/>
    <m/>
    <m/>
  </r>
  <r>
    <n v="2"/>
    <n v="52"/>
    <x v="2"/>
    <n v="157.69999999999999"/>
    <n v="44.5"/>
    <n v="17.899999999999999"/>
    <n v="63.5"/>
    <n v="100"/>
    <n v="73"/>
    <n v="13"/>
    <n v="41.1"/>
    <n v="78"/>
    <n v="4.9000000000000004"/>
    <n v="21"/>
    <n v="19"/>
    <n v="21"/>
    <n v="170"/>
    <n v="99"/>
    <n v="68"/>
    <n v="0.42"/>
    <n v="0"/>
    <n v="0"/>
    <n v="0"/>
    <x v="0"/>
    <x v="1"/>
    <x v="2"/>
    <n v="0"/>
    <m/>
    <m/>
  </r>
  <r>
    <n v="2"/>
    <n v="52"/>
    <x v="2"/>
    <n v="150.5"/>
    <n v="53.4"/>
    <n v="23.6"/>
    <n v="89"/>
    <n v="112"/>
    <n v="74"/>
    <s v=" "/>
    <s v=" "/>
    <n v="85"/>
    <s v=" "/>
    <n v="20"/>
    <n v="15"/>
    <n v="15"/>
    <n v="113"/>
    <n v="135"/>
    <n v="57"/>
    <s v=" "/>
    <n v="0"/>
    <n v="0"/>
    <n v="0"/>
    <x v="0"/>
    <x v="2"/>
    <x v="2"/>
    <n v="0"/>
    <m/>
    <m/>
  </r>
  <r>
    <n v="2"/>
    <n v="52"/>
    <x v="2"/>
    <n v="167.2"/>
    <n v="48.8"/>
    <n v="17.5"/>
    <n v="64"/>
    <n v="108"/>
    <n v="74"/>
    <n v="11.1"/>
    <n v="37"/>
    <n v="80"/>
    <n v="5.0999999999999996"/>
    <n v="16"/>
    <n v="7"/>
    <n v="17"/>
    <n v="50"/>
    <n v="141"/>
    <n v="71"/>
    <n v="0.67"/>
    <n v="0"/>
    <n v="0"/>
    <n v="0"/>
    <x v="0"/>
    <x v="1"/>
    <x v="2"/>
    <n v="1"/>
    <m/>
    <m/>
  </r>
  <r>
    <n v="2"/>
    <n v="52"/>
    <x v="2"/>
    <n v="155.1"/>
    <n v="39.700000000000003"/>
    <n v="16.5"/>
    <n v="66.099999999999994"/>
    <n v="108"/>
    <n v="70"/>
    <n v="12.7"/>
    <n v="40.4"/>
    <n v="99"/>
    <n v="5.6"/>
    <n v="23"/>
    <n v="13"/>
    <n v="34"/>
    <n v="75"/>
    <n v="111"/>
    <n v="73"/>
    <n v="0.56999999999999995"/>
    <n v="0"/>
    <n v="0"/>
    <n v="0"/>
    <x v="0"/>
    <x v="1"/>
    <x v="2"/>
    <n v="1"/>
    <m/>
    <m/>
  </r>
  <r>
    <n v="2"/>
    <n v="53"/>
    <x v="2"/>
    <n v="162.30000000000001"/>
    <n v="56.1"/>
    <n v="21.3"/>
    <n v="78"/>
    <n v="142"/>
    <n v="92"/>
    <n v="12.7"/>
    <n v="41.3"/>
    <n v="91"/>
    <n v="5.3"/>
    <n v="22"/>
    <n v="21"/>
    <n v="15"/>
    <n v="131"/>
    <n v="164"/>
    <n v="58"/>
    <n v="0.56999999999999995"/>
    <n v="0"/>
    <n v="0"/>
    <n v="0"/>
    <x v="0"/>
    <x v="2"/>
    <x v="3"/>
    <n v="1"/>
    <m/>
    <m/>
  </r>
  <r>
    <n v="2"/>
    <n v="53"/>
    <x v="2"/>
    <n v="154"/>
    <n v="46.9"/>
    <n v="19.8"/>
    <n v="73"/>
    <n v="133"/>
    <n v="83"/>
    <n v="12.1"/>
    <s v=" "/>
    <n v="87"/>
    <s v=" "/>
    <n v="19"/>
    <n v="11"/>
    <n v="9"/>
    <n v="75"/>
    <n v="151"/>
    <n v="64"/>
    <s v=" "/>
    <n v="0"/>
    <n v="0"/>
    <n v="0"/>
    <x v="0"/>
    <x v="1"/>
    <x v="2"/>
    <n v="0"/>
    <m/>
    <m/>
  </r>
  <r>
    <n v="2"/>
    <n v="53"/>
    <x v="2"/>
    <n v="156.69999999999999"/>
    <n v="52.1"/>
    <n v="21.2"/>
    <n v="79.8"/>
    <n v="118"/>
    <n v="73"/>
    <n v="12.9"/>
    <n v="41.2"/>
    <n v="84"/>
    <n v="4.9000000000000004"/>
    <n v="21"/>
    <n v="19"/>
    <n v="41"/>
    <n v="83"/>
    <n v="102"/>
    <n v="78"/>
    <n v="0.63"/>
    <n v="0"/>
    <n v="0"/>
    <n v="0"/>
    <x v="0"/>
    <x v="1"/>
    <x v="2"/>
    <n v="0"/>
    <m/>
    <m/>
  </r>
  <r>
    <n v="2"/>
    <n v="53"/>
    <x v="2"/>
    <n v="156.80000000000001"/>
    <n v="44.1"/>
    <n v="17.899999999999999"/>
    <n v="66"/>
    <n v="138"/>
    <n v="88"/>
    <s v=" "/>
    <s v=" "/>
    <n v="86"/>
    <s v=" "/>
    <n v="16"/>
    <n v="15"/>
    <n v="19"/>
    <n v="103"/>
    <n v="141"/>
    <n v="87"/>
    <s v=" "/>
    <n v="0"/>
    <n v="0"/>
    <n v="0"/>
    <x v="0"/>
    <x v="2"/>
    <x v="2"/>
    <n v="0"/>
    <m/>
    <m/>
  </r>
  <r>
    <n v="2"/>
    <n v="53"/>
    <x v="2"/>
    <n v="160"/>
    <n v="58.1"/>
    <n v="22.7"/>
    <n v="96"/>
    <n v="92"/>
    <n v="64"/>
    <n v="13"/>
    <n v="41.2"/>
    <n v="87"/>
    <n v="4.9000000000000004"/>
    <n v="19"/>
    <n v="13"/>
    <n v="14"/>
    <n v="143"/>
    <n v="152"/>
    <n v="59"/>
    <n v="0.69"/>
    <n v="0"/>
    <n v="0"/>
    <n v="0"/>
    <x v="0"/>
    <x v="2"/>
    <x v="2"/>
    <n v="0"/>
    <m/>
    <m/>
  </r>
  <r>
    <n v="2"/>
    <n v="53"/>
    <x v="2"/>
    <n v="156.1"/>
    <n v="54.1"/>
    <n v="22.2"/>
    <n v="84.5"/>
    <n v="99"/>
    <n v="64"/>
    <n v="12.1"/>
    <n v="38.799999999999997"/>
    <n v="97"/>
    <n v="5.6"/>
    <n v="20"/>
    <n v="11"/>
    <n v="12"/>
    <n v="55"/>
    <n v="132"/>
    <n v="74"/>
    <n v="0.54"/>
    <n v="0"/>
    <n v="0"/>
    <n v="0"/>
    <x v="0"/>
    <x v="1"/>
    <x v="2"/>
    <n v="1"/>
    <m/>
    <m/>
  </r>
  <r>
    <n v="2"/>
    <n v="53"/>
    <x v="2"/>
    <n v="156.5"/>
    <n v="48.6"/>
    <n v="19.8"/>
    <n v="74.8"/>
    <n v="132"/>
    <n v="88"/>
    <n v="14.5"/>
    <n v="44.3"/>
    <n v="83"/>
    <n v="4.9000000000000004"/>
    <n v="19"/>
    <n v="7"/>
    <n v="14"/>
    <n v="85"/>
    <n v="114"/>
    <n v="60"/>
    <n v="0.64"/>
    <n v="0"/>
    <n v="0"/>
    <n v="0"/>
    <x v="0"/>
    <x v="1"/>
    <x v="2"/>
    <n v="1"/>
    <m/>
    <m/>
  </r>
  <r>
    <n v="2"/>
    <n v="53"/>
    <x v="2"/>
    <n v="156"/>
    <n v="50.4"/>
    <n v="20.7"/>
    <n v="72"/>
    <n v="108"/>
    <n v="69"/>
    <n v="12.2"/>
    <n v="38.4"/>
    <n v="93"/>
    <n v="5"/>
    <n v="28"/>
    <n v="20"/>
    <n v="8"/>
    <n v="43"/>
    <n v="126"/>
    <n v="96"/>
    <n v="0.67"/>
    <n v="0"/>
    <n v="0"/>
    <n v="0"/>
    <x v="0"/>
    <x v="2"/>
    <x v="2"/>
    <n v="1"/>
    <m/>
    <m/>
  </r>
  <r>
    <n v="2"/>
    <n v="54"/>
    <x v="2"/>
    <n v="164.7"/>
    <n v="62.3"/>
    <n v="23"/>
    <n v="88"/>
    <n v="131"/>
    <n v="84"/>
    <n v="13.4"/>
    <s v=" "/>
    <n v="91"/>
    <s v=" "/>
    <n v="16"/>
    <n v="10"/>
    <n v="19"/>
    <n v="134"/>
    <n v="105"/>
    <n v="77"/>
    <s v=" "/>
    <n v="0"/>
    <n v="0"/>
    <n v="0"/>
    <x v="0"/>
    <x v="0"/>
    <x v="1"/>
    <n v="1"/>
    <m/>
    <m/>
  </r>
  <r>
    <n v="2"/>
    <n v="54"/>
    <x v="2"/>
    <n v="142"/>
    <n v="52.9"/>
    <n v="26.2"/>
    <n v="88"/>
    <n v="105"/>
    <n v="51"/>
    <s v=" "/>
    <s v=" "/>
    <n v="95"/>
    <s v=" "/>
    <n v="26"/>
    <n v="23"/>
    <n v="36"/>
    <n v="149"/>
    <n v="144"/>
    <n v="49"/>
    <s v=" "/>
    <n v="0"/>
    <n v="0"/>
    <n v="0"/>
    <x v="0"/>
    <x v="2"/>
    <x v="2"/>
    <n v="1"/>
    <m/>
    <m/>
  </r>
  <r>
    <n v="2"/>
    <n v="55"/>
    <x v="2"/>
    <n v="157"/>
    <n v="48.4"/>
    <n v="19.600000000000001"/>
    <n v="65.5"/>
    <n v="98"/>
    <n v="67"/>
    <n v="13.3"/>
    <s v=" "/>
    <n v="85"/>
    <s v=" "/>
    <n v="17"/>
    <n v="21"/>
    <n v="19"/>
    <n v="36"/>
    <n v="98"/>
    <n v="78"/>
    <s v=" "/>
    <n v="0"/>
    <n v="0"/>
    <n v="0"/>
    <x v="0"/>
    <x v="2"/>
    <x v="2"/>
    <n v="1"/>
    <m/>
    <m/>
  </r>
  <r>
    <n v="2"/>
    <n v="55"/>
    <x v="2"/>
    <n v="156.9"/>
    <n v="60.9"/>
    <n v="24.7"/>
    <n v="84.5"/>
    <n v="111"/>
    <n v="72"/>
    <n v="12.3"/>
    <n v="39.1"/>
    <n v="89"/>
    <n v="5.4"/>
    <n v="13"/>
    <n v="13"/>
    <n v="26"/>
    <n v="67"/>
    <n v="150"/>
    <n v="75"/>
    <n v="0.73"/>
    <n v="0"/>
    <n v="0"/>
    <n v="0"/>
    <x v="0"/>
    <x v="2"/>
    <x v="2"/>
    <n v="1"/>
    <m/>
    <m/>
  </r>
  <r>
    <n v="2"/>
    <n v="55"/>
    <x v="2"/>
    <n v="160.69999999999999"/>
    <n v="59.2"/>
    <n v="22.9"/>
    <n v="87"/>
    <n v="154"/>
    <n v="91"/>
    <n v="13.8"/>
    <n v="44.5"/>
    <n v="90"/>
    <n v="5"/>
    <n v="20"/>
    <n v="14"/>
    <n v="20"/>
    <n v="177"/>
    <n v="196"/>
    <n v="65"/>
    <n v="0.63"/>
    <n v="0"/>
    <n v="0"/>
    <n v="0"/>
    <x v="0"/>
    <x v="2"/>
    <x v="2"/>
    <n v="1"/>
    <m/>
    <m/>
  </r>
  <r>
    <n v="2"/>
    <n v="56"/>
    <x v="2"/>
    <n v="152.69999999999999"/>
    <n v="51"/>
    <n v="21.9"/>
    <n v="79.5"/>
    <n v="125"/>
    <n v="81"/>
    <n v="12.7"/>
    <n v="39.9"/>
    <n v="89"/>
    <n v="5.0999999999999996"/>
    <n v="22"/>
    <n v="12"/>
    <n v="19"/>
    <n v="70"/>
    <n v="115"/>
    <n v="91"/>
    <n v="0.54"/>
    <n v="0"/>
    <n v="0"/>
    <n v="1"/>
    <x v="0"/>
    <x v="2"/>
    <x v="3"/>
    <n v="1"/>
    <m/>
    <m/>
  </r>
  <r>
    <n v="2"/>
    <n v="57"/>
    <x v="2"/>
    <n v="155.6"/>
    <n v="43.2"/>
    <n v="17.8"/>
    <n v="68"/>
    <n v="110"/>
    <n v="68"/>
    <n v="13.4"/>
    <n v="43.6"/>
    <n v="85"/>
    <n v="5.8"/>
    <n v="24"/>
    <n v="21"/>
    <n v="19"/>
    <n v="71"/>
    <n v="150"/>
    <n v="82"/>
    <n v="0.57999999999999996"/>
    <n v="0"/>
    <n v="0"/>
    <n v="0"/>
    <x v="0"/>
    <x v="2"/>
    <x v="3"/>
    <n v="0"/>
    <m/>
    <m/>
  </r>
  <r>
    <n v="2"/>
    <n v="57"/>
    <x v="2"/>
    <n v="152.1"/>
    <n v="48.8"/>
    <n v="21.1"/>
    <n v="79"/>
    <n v="131"/>
    <n v="89"/>
    <n v="13.3"/>
    <n v="41.8"/>
    <n v="86"/>
    <n v="5.3"/>
    <n v="17"/>
    <n v="16"/>
    <n v="14"/>
    <n v="178"/>
    <n v="108"/>
    <n v="52"/>
    <n v="0.57999999999999996"/>
    <n v="0"/>
    <n v="0"/>
    <n v="0"/>
    <x v="0"/>
    <x v="2"/>
    <x v="3"/>
    <n v="0"/>
    <m/>
    <m/>
  </r>
  <r>
    <n v="2"/>
    <n v="57"/>
    <x v="2"/>
    <n v="160.6"/>
    <n v="52.5"/>
    <n v="20.399999999999999"/>
    <n v="72.5"/>
    <n v="133"/>
    <n v="78"/>
    <n v="12.5"/>
    <n v="41"/>
    <n v="80"/>
    <n v="5.0999999999999996"/>
    <n v="19"/>
    <n v="14"/>
    <n v="9"/>
    <n v="66"/>
    <n v="139"/>
    <n v="75"/>
    <n v="0.48"/>
    <n v="0"/>
    <n v="0"/>
    <n v="0"/>
    <x v="0"/>
    <x v="2"/>
    <x v="3"/>
    <n v="1"/>
    <m/>
    <m/>
  </r>
  <r>
    <n v="2"/>
    <n v="57"/>
    <x v="2"/>
    <n v="160.69999999999999"/>
    <n v="56.4"/>
    <n v="21.8"/>
    <n v="73.3"/>
    <n v="132"/>
    <n v="78"/>
    <n v="12.4"/>
    <n v="38.799999999999997"/>
    <n v="79"/>
    <n v="5.0999999999999996"/>
    <n v="22"/>
    <n v="15"/>
    <n v="15"/>
    <n v="52"/>
    <n v="110"/>
    <n v="89"/>
    <n v="0.6"/>
    <n v="0"/>
    <n v="0"/>
    <n v="0"/>
    <x v="0"/>
    <x v="2"/>
    <x v="2"/>
    <n v="0"/>
    <m/>
    <m/>
  </r>
  <r>
    <n v="2"/>
    <n v="57"/>
    <x v="2"/>
    <n v="151"/>
    <n v="56.5"/>
    <n v="24.8"/>
    <n v="74"/>
    <n v="109"/>
    <n v="64"/>
    <n v="12.7"/>
    <n v="41.3"/>
    <n v="95"/>
    <n v="5.3"/>
    <n v="22"/>
    <n v="20"/>
    <n v="13"/>
    <n v="46"/>
    <n v="90"/>
    <n v="64"/>
    <n v="0.43"/>
    <n v="0"/>
    <n v="0"/>
    <n v="0"/>
    <x v="0"/>
    <x v="1"/>
    <x v="2"/>
    <n v="1"/>
    <m/>
    <m/>
  </r>
  <r>
    <n v="2"/>
    <n v="57"/>
    <x v="2"/>
    <n v="153.6"/>
    <n v="52.4"/>
    <n v="22.2"/>
    <n v="75"/>
    <n v="115"/>
    <n v="75"/>
    <n v="13.4"/>
    <n v="42.1"/>
    <n v="99"/>
    <n v="5"/>
    <n v="19"/>
    <n v="21"/>
    <n v="21"/>
    <n v="49"/>
    <n v="113"/>
    <n v="85"/>
    <n v="0.61"/>
    <n v="0"/>
    <n v="0"/>
    <n v="0"/>
    <x v="0"/>
    <x v="1"/>
    <x v="2"/>
    <n v="1"/>
    <m/>
    <m/>
  </r>
  <r>
    <n v="2"/>
    <n v="57"/>
    <x v="2"/>
    <n v="150.5"/>
    <n v="42.9"/>
    <n v="18.899999999999999"/>
    <n v="77"/>
    <n v="130"/>
    <n v="77"/>
    <n v="13.9"/>
    <n v="42.6"/>
    <n v="92"/>
    <n v="4.9000000000000004"/>
    <n v="28"/>
    <n v="24"/>
    <n v="20"/>
    <n v="52"/>
    <n v="117"/>
    <n v="101"/>
    <n v="0.51"/>
    <n v="0"/>
    <n v="0"/>
    <n v="0"/>
    <x v="0"/>
    <x v="2"/>
    <x v="2"/>
    <n v="1"/>
    <m/>
    <m/>
  </r>
  <r>
    <n v="2"/>
    <n v="57"/>
    <x v="2"/>
    <n v="151.30000000000001"/>
    <n v="52.7"/>
    <n v="23"/>
    <n v="84"/>
    <n v="145"/>
    <n v="98"/>
    <s v=" "/>
    <s v=" "/>
    <n v="99"/>
    <n v="5.9"/>
    <n v="20"/>
    <n v="12"/>
    <n v="14"/>
    <n v="87"/>
    <n v="138"/>
    <n v="75"/>
    <s v=" "/>
    <n v="0"/>
    <n v="0"/>
    <n v="1"/>
    <x v="0"/>
    <x v="1"/>
    <x v="2"/>
    <n v="1"/>
    <m/>
    <m/>
  </r>
  <r>
    <n v="2"/>
    <n v="58"/>
    <x v="2"/>
    <n v="151.80000000000001"/>
    <n v="53.2"/>
    <n v="23.1"/>
    <n v="85.5"/>
    <n v="137"/>
    <n v="80"/>
    <n v="13.5"/>
    <n v="42.6"/>
    <n v="95"/>
    <n v="5.4"/>
    <n v="19"/>
    <n v="15"/>
    <n v="32"/>
    <n v="95"/>
    <n v="141"/>
    <n v="68"/>
    <n v="0.55000000000000004"/>
    <n v="0"/>
    <n v="0"/>
    <n v="0"/>
    <x v="0"/>
    <x v="2"/>
    <x v="3"/>
    <n v="1"/>
    <m/>
    <m/>
  </r>
  <r>
    <n v="2"/>
    <n v="58"/>
    <x v="2"/>
    <n v="155.1"/>
    <n v="64.2"/>
    <n v="26.7"/>
    <n v="90"/>
    <n v="95"/>
    <n v="59"/>
    <n v="13.1"/>
    <n v="40.4"/>
    <n v="94"/>
    <n v="5.2"/>
    <n v="30"/>
    <n v="21"/>
    <n v="16"/>
    <n v="111"/>
    <n v="134"/>
    <n v="62"/>
    <n v="0.89"/>
    <n v="0"/>
    <n v="0"/>
    <n v="0"/>
    <x v="0"/>
    <x v="2"/>
    <x v="3"/>
    <n v="1"/>
    <m/>
    <m/>
  </r>
  <r>
    <n v="2"/>
    <n v="58"/>
    <x v="2"/>
    <n v="157.9"/>
    <n v="56.1"/>
    <n v="22.5"/>
    <n v="76"/>
    <n v="108"/>
    <n v="73"/>
    <n v="13.9"/>
    <n v="44.7"/>
    <n v="92"/>
    <n v="5.2"/>
    <n v="20"/>
    <n v="12"/>
    <n v="12"/>
    <n v="125"/>
    <n v="153"/>
    <n v="51"/>
    <n v="0.64"/>
    <n v="0"/>
    <n v="0"/>
    <n v="0"/>
    <x v="0"/>
    <x v="2"/>
    <x v="3"/>
    <n v="1"/>
    <m/>
    <m/>
  </r>
  <r>
    <n v="2"/>
    <n v="58"/>
    <x v="2"/>
    <n v="157.80000000000001"/>
    <n v="53"/>
    <n v="21.3"/>
    <n v="78"/>
    <n v="123"/>
    <n v="74"/>
    <s v=" "/>
    <s v=" "/>
    <n v="96"/>
    <s v=" "/>
    <n v="16"/>
    <n v="12"/>
    <n v="19"/>
    <n v="110"/>
    <n v="90"/>
    <n v="67"/>
    <s v=" "/>
    <n v="0"/>
    <n v="0"/>
    <n v="0"/>
    <x v="0"/>
    <x v="0"/>
    <x v="1"/>
    <n v="0"/>
    <m/>
    <m/>
  </r>
  <r>
    <n v="2"/>
    <n v="58"/>
    <x v="2"/>
    <n v="148"/>
    <n v="46.7"/>
    <n v="21.3"/>
    <n v="70.5"/>
    <n v="132"/>
    <n v="80"/>
    <n v="14.9"/>
    <n v="44.9"/>
    <n v="90"/>
    <n v="5.2"/>
    <n v="16"/>
    <n v="15"/>
    <n v="13"/>
    <n v="50"/>
    <n v="159"/>
    <n v="66"/>
    <n v="0.7"/>
    <n v="0"/>
    <n v="0"/>
    <n v="0"/>
    <x v="0"/>
    <x v="2"/>
    <x v="2"/>
    <n v="0"/>
    <m/>
    <m/>
  </r>
  <r>
    <n v="2"/>
    <n v="58"/>
    <x v="2"/>
    <n v="154.5"/>
    <n v="55.6"/>
    <n v="23.3"/>
    <n v="82"/>
    <n v="114"/>
    <n v="61"/>
    <n v="11.2"/>
    <n v="35.299999999999997"/>
    <n v="81"/>
    <n v="5"/>
    <n v="16"/>
    <n v="12"/>
    <n v="17"/>
    <n v="46"/>
    <n v="125"/>
    <n v="65"/>
    <n v="0.5"/>
    <n v="0"/>
    <n v="0"/>
    <n v="0"/>
    <x v="0"/>
    <x v="1"/>
    <x v="2"/>
    <n v="1"/>
    <m/>
    <m/>
  </r>
  <r>
    <n v="2"/>
    <n v="58"/>
    <x v="2"/>
    <n v="159.4"/>
    <n v="47.4"/>
    <n v="18.7"/>
    <n v="69"/>
    <n v="114"/>
    <n v="70"/>
    <n v="11.7"/>
    <n v="37.700000000000003"/>
    <n v="86"/>
    <n v="5.3"/>
    <n v="26"/>
    <n v="19"/>
    <n v="20"/>
    <n v="52"/>
    <n v="105"/>
    <n v="100"/>
    <n v="0.72"/>
    <n v="0"/>
    <n v="0"/>
    <n v="0"/>
    <x v="0"/>
    <x v="1"/>
    <x v="2"/>
    <n v="1"/>
    <m/>
    <m/>
  </r>
  <r>
    <n v="2"/>
    <n v="58"/>
    <x v="2"/>
    <n v="147.9"/>
    <n v="42.8"/>
    <n v="19.600000000000001"/>
    <n v="82"/>
    <n v="118"/>
    <n v="73"/>
    <n v="13"/>
    <n v="41.3"/>
    <n v="82"/>
    <n v="5.3"/>
    <n v="20"/>
    <n v="14"/>
    <n v="13"/>
    <n v="72"/>
    <n v="156"/>
    <n v="70"/>
    <n v="0.46"/>
    <n v="0"/>
    <n v="0"/>
    <n v="0"/>
    <x v="0"/>
    <x v="1"/>
    <x v="2"/>
    <n v="1"/>
    <m/>
    <m/>
  </r>
  <r>
    <n v="2"/>
    <n v="59"/>
    <x v="2"/>
    <n v="156.1"/>
    <n v="62.1"/>
    <n v="25.5"/>
    <n v="89.5"/>
    <n v="129"/>
    <n v="92"/>
    <n v="14.8"/>
    <n v="47.3"/>
    <n v="87"/>
    <n v="5"/>
    <n v="20"/>
    <n v="22"/>
    <n v="22"/>
    <n v="69"/>
    <n v="114"/>
    <n v="64"/>
    <n v="0.63"/>
    <n v="0"/>
    <n v="0"/>
    <n v="0"/>
    <x v="0"/>
    <x v="2"/>
    <x v="3"/>
    <n v="1"/>
    <m/>
    <m/>
  </r>
  <r>
    <n v="2"/>
    <n v="59"/>
    <x v="2"/>
    <n v="161.5"/>
    <n v="47.5"/>
    <n v="18.2"/>
    <n v="65"/>
    <n v="122"/>
    <n v="81"/>
    <n v="10.4"/>
    <n v="34"/>
    <n v="88"/>
    <n v="5.3"/>
    <n v="20"/>
    <n v="19"/>
    <n v="17"/>
    <n v="42"/>
    <n v="98"/>
    <n v="78"/>
    <n v="0.73"/>
    <n v="1"/>
    <n v="0"/>
    <n v="0"/>
    <x v="0"/>
    <x v="2"/>
    <x v="3"/>
    <n v="1"/>
    <m/>
    <m/>
  </r>
  <r>
    <n v="2"/>
    <n v="59"/>
    <x v="2"/>
    <n v="156.30000000000001"/>
    <n v="62.7"/>
    <n v="25.7"/>
    <n v="90"/>
    <n v="115"/>
    <n v="68"/>
    <n v="13.8"/>
    <n v="43.9"/>
    <n v="100"/>
    <n v="5.5"/>
    <n v="22"/>
    <n v="19"/>
    <n v="17"/>
    <n v="76"/>
    <n v="119"/>
    <n v="62"/>
    <n v="0.54"/>
    <n v="0"/>
    <n v="0"/>
    <n v="0"/>
    <x v="0"/>
    <x v="0"/>
    <x v="1"/>
    <n v="1"/>
    <m/>
    <m/>
  </r>
  <r>
    <n v="2"/>
    <n v="59"/>
    <x v="2"/>
    <n v="159.69999999999999"/>
    <n v="51.6"/>
    <n v="20.2"/>
    <n v="82.5"/>
    <n v="110"/>
    <n v="68"/>
    <n v="12.1"/>
    <n v="38.5"/>
    <n v="92"/>
    <n v="5.0999999999999996"/>
    <n v="31"/>
    <n v="19"/>
    <n v="19"/>
    <n v="121"/>
    <n v="121"/>
    <n v="69"/>
    <n v="0.57999999999999996"/>
    <n v="1"/>
    <n v="0"/>
    <n v="0"/>
    <x v="0"/>
    <x v="0"/>
    <x v="1"/>
    <n v="1"/>
    <m/>
    <m/>
  </r>
  <r>
    <n v="2"/>
    <n v="59"/>
    <x v="2"/>
    <n v="140.30000000000001"/>
    <n v="37.700000000000003"/>
    <n v="19.2"/>
    <n v="70"/>
    <n v="132"/>
    <n v="70"/>
    <n v="13"/>
    <n v="41.2"/>
    <n v="85"/>
    <n v="5.0999999999999996"/>
    <n v="22"/>
    <n v="14"/>
    <n v="10"/>
    <n v="44"/>
    <n v="106"/>
    <n v="123"/>
    <n v="0.56999999999999995"/>
    <n v="0"/>
    <n v="0"/>
    <n v="0"/>
    <x v="0"/>
    <x v="0"/>
    <x v="2"/>
    <n v="0"/>
    <m/>
    <m/>
  </r>
  <r>
    <n v="2"/>
    <n v="59"/>
    <x v="2"/>
    <n v="151.1"/>
    <n v="44.9"/>
    <n v="19.7"/>
    <n v="74.5"/>
    <n v="106"/>
    <n v="66"/>
    <n v="15.2"/>
    <n v="49.3"/>
    <n v="83"/>
    <n v="4.9000000000000004"/>
    <n v="15"/>
    <n v="8"/>
    <n v="15"/>
    <n v="75"/>
    <n v="116"/>
    <n v="99"/>
    <n v="0.7"/>
    <n v="0"/>
    <n v="0"/>
    <n v="0"/>
    <x v="0"/>
    <x v="0"/>
    <x v="2"/>
    <n v="0"/>
    <m/>
    <m/>
  </r>
  <r>
    <n v="2"/>
    <n v="59"/>
    <x v="2"/>
    <n v="148.80000000000001"/>
    <n v="52.4"/>
    <n v="23.7"/>
    <n v="78"/>
    <n v="130"/>
    <n v="83"/>
    <n v="13.4"/>
    <n v="42.5"/>
    <n v="80"/>
    <n v="5.3"/>
    <n v="14"/>
    <n v="14"/>
    <n v="18"/>
    <n v="61"/>
    <n v="99"/>
    <n v="80"/>
    <n v="0.81"/>
    <n v="0"/>
    <n v="0"/>
    <n v="0"/>
    <x v="0"/>
    <x v="2"/>
    <x v="2"/>
    <n v="0"/>
    <m/>
    <m/>
  </r>
  <r>
    <n v="2"/>
    <n v="59"/>
    <x v="2"/>
    <n v="159.4"/>
    <n v="45.8"/>
    <n v="18"/>
    <n v="67.5"/>
    <n v="128"/>
    <n v="82"/>
    <n v="12.3"/>
    <n v="39.200000000000003"/>
    <n v="85"/>
    <n v="5.0999999999999996"/>
    <n v="17"/>
    <n v="9"/>
    <n v="13"/>
    <n v="61"/>
    <n v="134"/>
    <n v="82"/>
    <n v="0.53"/>
    <n v="1"/>
    <n v="0"/>
    <n v="1"/>
    <x v="0"/>
    <x v="2"/>
    <x v="2"/>
    <n v="0"/>
    <m/>
    <m/>
  </r>
  <r>
    <n v="2"/>
    <n v="59"/>
    <x v="2"/>
    <n v="158.9"/>
    <n v="52.7"/>
    <n v="20.9"/>
    <n v="76.8"/>
    <n v="98"/>
    <n v="67"/>
    <n v="14"/>
    <n v="44.9"/>
    <n v="83"/>
    <n v="5.0999999999999996"/>
    <n v="24"/>
    <n v="16"/>
    <n v="14"/>
    <n v="49"/>
    <n v="142"/>
    <n v="86"/>
    <n v="0.62"/>
    <n v="0"/>
    <n v="0"/>
    <n v="0"/>
    <x v="0"/>
    <x v="1"/>
    <x v="2"/>
    <n v="1"/>
    <m/>
    <m/>
  </r>
  <r>
    <n v="2"/>
    <n v="59"/>
    <x v="2"/>
    <n v="149.5"/>
    <n v="61"/>
    <n v="27.3"/>
    <n v="90.8"/>
    <n v="131"/>
    <n v="83"/>
    <n v="13.1"/>
    <n v="41.2"/>
    <n v="82"/>
    <n v="4.5"/>
    <n v="35"/>
    <n v="33"/>
    <n v="25"/>
    <n v="60"/>
    <n v="129"/>
    <n v="57"/>
    <n v="0.52"/>
    <n v="0"/>
    <n v="0"/>
    <n v="0"/>
    <x v="0"/>
    <x v="1"/>
    <x v="2"/>
    <n v="1"/>
    <m/>
    <m/>
  </r>
  <r>
    <n v="2"/>
    <n v="60"/>
    <x v="2"/>
    <n v="154.6"/>
    <n v="47.7"/>
    <n v="20"/>
    <n v="65.8"/>
    <n v="128"/>
    <n v="78"/>
    <n v="14.5"/>
    <n v="45"/>
    <n v="79"/>
    <n v="4.8"/>
    <n v="20"/>
    <n v="11"/>
    <n v="18"/>
    <n v="48"/>
    <n v="130"/>
    <n v="87"/>
    <n v="0.69"/>
    <n v="0"/>
    <n v="0"/>
    <n v="0"/>
    <x v="0"/>
    <x v="2"/>
    <x v="3"/>
    <n v="1"/>
    <m/>
    <m/>
  </r>
  <r>
    <n v="2"/>
    <n v="60"/>
    <x v="2"/>
    <n v="157"/>
    <n v="55.6"/>
    <n v="22.6"/>
    <n v="83.9"/>
    <n v="133"/>
    <n v="87"/>
    <n v="14"/>
    <n v="43.2"/>
    <n v="91"/>
    <n v="5"/>
    <n v="28"/>
    <n v="21"/>
    <n v="11"/>
    <n v="60"/>
    <n v="181"/>
    <n v="84"/>
    <n v="0.79"/>
    <n v="0"/>
    <n v="0"/>
    <n v="0"/>
    <x v="0"/>
    <x v="2"/>
    <x v="3"/>
    <n v="1"/>
    <m/>
    <m/>
  </r>
  <r>
    <n v="2"/>
    <n v="60"/>
    <x v="2"/>
    <n v="146.9"/>
    <n v="54.3"/>
    <n v="25.2"/>
    <n v="82.5"/>
    <n v="127"/>
    <n v="84"/>
    <s v=" "/>
    <s v=" "/>
    <n v="88"/>
    <s v=" "/>
    <n v="29"/>
    <n v="23"/>
    <n v="18"/>
    <n v="61"/>
    <n v="105"/>
    <n v="105"/>
    <s v=" "/>
    <n v="0"/>
    <n v="0"/>
    <n v="0"/>
    <x v="0"/>
    <x v="2"/>
    <x v="3"/>
    <n v="1"/>
    <m/>
    <m/>
  </r>
  <r>
    <n v="2"/>
    <n v="60"/>
    <x v="2"/>
    <n v="149.1"/>
    <n v="56.2"/>
    <n v="25.3"/>
    <n v="88.5"/>
    <n v="132"/>
    <n v="90"/>
    <n v="11.9"/>
    <n v="40"/>
    <n v="90"/>
    <n v="5.4"/>
    <n v="24"/>
    <n v="20"/>
    <n v="14"/>
    <n v="97"/>
    <n v="144"/>
    <n v="56"/>
    <n v="0.72"/>
    <n v="0"/>
    <n v="0"/>
    <n v="1"/>
    <x v="0"/>
    <x v="2"/>
    <x v="3"/>
    <n v="1"/>
    <m/>
    <m/>
  </r>
  <r>
    <n v="2"/>
    <n v="60"/>
    <x v="2"/>
    <n v="161.6"/>
    <n v="60.6"/>
    <n v="23.2"/>
    <n v="88"/>
    <n v="112"/>
    <n v="70"/>
    <s v=" "/>
    <s v=" "/>
    <n v="87"/>
    <s v=" "/>
    <n v="26"/>
    <n v="18"/>
    <n v="32"/>
    <n v="89"/>
    <n v="54"/>
    <n v="82"/>
    <s v=" "/>
    <n v="0"/>
    <n v="0"/>
    <n v="0"/>
    <x v="0"/>
    <x v="1"/>
    <x v="2"/>
    <n v="1"/>
    <m/>
    <m/>
  </r>
  <r>
    <n v="2"/>
    <n v="60"/>
    <x v="2"/>
    <n v="149.9"/>
    <n v="38.4"/>
    <n v="17.100000000000001"/>
    <n v="62"/>
    <n v="131"/>
    <n v="86"/>
    <n v="13"/>
    <n v="40.9"/>
    <n v="102"/>
    <n v="5.0999999999999996"/>
    <n v="15"/>
    <n v="7"/>
    <n v="19"/>
    <n v="60"/>
    <n v="118"/>
    <n v="81"/>
    <n v="0.56999999999999995"/>
    <n v="0"/>
    <n v="0"/>
    <n v="0"/>
    <x v="0"/>
    <x v="2"/>
    <x v="2"/>
    <n v="1"/>
    <m/>
    <m/>
  </r>
  <r>
    <n v="2"/>
    <n v="60"/>
    <x v="2"/>
    <n v="154.9"/>
    <n v="58.5"/>
    <n v="24.4"/>
    <n v="88"/>
    <n v="103"/>
    <n v="69"/>
    <n v="14.4"/>
    <n v="46.5"/>
    <n v="93"/>
    <n v="4.7"/>
    <n v="22"/>
    <n v="19"/>
    <n v="30"/>
    <n v="109"/>
    <n v="127"/>
    <n v="61"/>
    <n v="0.52"/>
    <n v="1"/>
    <n v="0"/>
    <n v="0"/>
    <x v="0"/>
    <x v="1"/>
    <x v="2"/>
    <n v="1"/>
    <m/>
    <m/>
  </r>
  <r>
    <n v="2"/>
    <n v="61"/>
    <x v="2"/>
    <n v="151.6"/>
    <n v="47.1"/>
    <n v="20.5"/>
    <n v="74"/>
    <n v="150"/>
    <n v="90"/>
    <n v="13.6"/>
    <n v="43.6"/>
    <n v="96"/>
    <n v="5"/>
    <n v="26"/>
    <n v="15"/>
    <n v="18"/>
    <n v="52"/>
    <n v="111"/>
    <n v="104"/>
    <n v="0.64"/>
    <n v="0"/>
    <n v="0"/>
    <n v="0"/>
    <x v="0"/>
    <x v="2"/>
    <x v="3"/>
    <n v="0"/>
    <m/>
    <m/>
  </r>
  <r>
    <n v="2"/>
    <n v="61"/>
    <x v="2"/>
    <n v="154.5"/>
    <n v="41.9"/>
    <n v="17.600000000000001"/>
    <n v="60.5"/>
    <n v="130"/>
    <n v="65"/>
    <n v="13.7"/>
    <n v="45.7"/>
    <n v="106"/>
    <n v="5.0999999999999996"/>
    <n v="24"/>
    <n v="23"/>
    <n v="21"/>
    <n v="96"/>
    <n v="103"/>
    <n v="66"/>
    <n v="0.55000000000000004"/>
    <n v="0"/>
    <n v="0"/>
    <n v="0"/>
    <x v="0"/>
    <x v="2"/>
    <x v="3"/>
    <n v="0"/>
    <m/>
    <m/>
  </r>
  <r>
    <n v="2"/>
    <n v="61"/>
    <x v="2"/>
    <n v="154.4"/>
    <n v="52.9"/>
    <n v="22.2"/>
    <n v="81"/>
    <n v="130"/>
    <n v="82"/>
    <n v="13.4"/>
    <n v="41.6"/>
    <n v="83"/>
    <n v="4.8"/>
    <n v="18"/>
    <n v="14"/>
    <n v="17"/>
    <n v="110"/>
    <n v="144"/>
    <n v="54"/>
    <n v="0.62"/>
    <n v="0"/>
    <n v="0"/>
    <n v="0"/>
    <x v="0"/>
    <x v="2"/>
    <x v="3"/>
    <n v="0"/>
    <m/>
    <m/>
  </r>
  <r>
    <n v="2"/>
    <n v="61"/>
    <x v="2"/>
    <n v="150.6"/>
    <n v="57.2"/>
    <n v="25.2"/>
    <n v="87.5"/>
    <n v="103"/>
    <n v="65"/>
    <n v="15"/>
    <n v="46"/>
    <n v="95"/>
    <n v="5.0999999999999996"/>
    <n v="17"/>
    <n v="12"/>
    <n v="26"/>
    <n v="152"/>
    <n v="139"/>
    <n v="51"/>
    <n v="0.57999999999999996"/>
    <n v="0"/>
    <n v="0"/>
    <n v="1"/>
    <x v="0"/>
    <x v="2"/>
    <x v="3"/>
    <n v="0"/>
    <m/>
    <m/>
  </r>
  <r>
    <n v="2"/>
    <n v="61"/>
    <x v="2"/>
    <n v="159.69999999999999"/>
    <n v="53.4"/>
    <n v="20.9"/>
    <n v="83.5"/>
    <n v="165"/>
    <n v="93"/>
    <n v="13.7"/>
    <s v=" "/>
    <n v="102"/>
    <s v=" "/>
    <n v="20"/>
    <n v="17"/>
    <n v="27"/>
    <n v="78"/>
    <n v="191"/>
    <n v="58"/>
    <s v=" "/>
    <n v="0"/>
    <n v="0"/>
    <n v="0"/>
    <x v="0"/>
    <x v="2"/>
    <x v="3"/>
    <n v="1"/>
    <m/>
    <m/>
  </r>
  <r>
    <n v="2"/>
    <n v="61"/>
    <x v="2"/>
    <n v="159.5"/>
    <n v="47.8"/>
    <n v="18.8"/>
    <n v="70.5"/>
    <n v="128"/>
    <n v="85"/>
    <n v="12.6"/>
    <n v="40.9"/>
    <n v="90"/>
    <n v="5.2"/>
    <n v="23"/>
    <n v="17"/>
    <n v="15"/>
    <n v="44"/>
    <n v="107"/>
    <n v="84"/>
    <n v="0.57999999999999996"/>
    <n v="0"/>
    <n v="0"/>
    <n v="0"/>
    <x v="0"/>
    <x v="0"/>
    <x v="1"/>
    <n v="0"/>
    <m/>
    <m/>
  </r>
  <r>
    <n v="2"/>
    <n v="61"/>
    <x v="2"/>
    <n v="152.80000000000001"/>
    <n v="56"/>
    <n v="24"/>
    <n v="87.2"/>
    <n v="119"/>
    <n v="69"/>
    <n v="13.8"/>
    <n v="41.6"/>
    <n v="91"/>
    <n v="5.0999999999999996"/>
    <n v="21"/>
    <n v="18"/>
    <n v="23"/>
    <n v="54"/>
    <n v="89"/>
    <n v="105"/>
    <n v="0.68"/>
    <n v="0"/>
    <n v="0"/>
    <n v="0"/>
    <x v="0"/>
    <x v="1"/>
    <x v="2"/>
    <n v="0"/>
    <m/>
    <m/>
  </r>
  <r>
    <n v="2"/>
    <n v="61"/>
    <x v="2"/>
    <n v="144"/>
    <n v="38.9"/>
    <n v="18.8"/>
    <n v="62"/>
    <n v="86"/>
    <n v="70"/>
    <n v="12.7"/>
    <n v="40.1"/>
    <n v="78"/>
    <n v="5.4"/>
    <n v="29"/>
    <n v="29"/>
    <n v="52"/>
    <n v="65"/>
    <n v="130"/>
    <n v="76"/>
    <n v="0.6"/>
    <n v="0"/>
    <n v="0"/>
    <n v="1"/>
    <x v="0"/>
    <x v="2"/>
    <x v="2"/>
    <n v="0"/>
    <m/>
    <m/>
  </r>
  <r>
    <n v="2"/>
    <n v="61"/>
    <x v="2"/>
    <n v="142.69999999999999"/>
    <n v="38.799999999999997"/>
    <n v="19.100000000000001"/>
    <n v="63"/>
    <n v="124"/>
    <n v="78"/>
    <n v="11.4"/>
    <s v=" "/>
    <n v="83"/>
    <s v=" "/>
    <n v="22"/>
    <n v="12"/>
    <n v="16"/>
    <n v="85"/>
    <n v="131"/>
    <n v="63"/>
    <s v=" "/>
    <n v="0"/>
    <n v="0"/>
    <n v="0"/>
    <x v="0"/>
    <x v="1"/>
    <x v="2"/>
    <n v="1"/>
    <m/>
    <m/>
  </r>
  <r>
    <n v="2"/>
    <n v="61"/>
    <x v="2"/>
    <n v="157"/>
    <n v="47.4"/>
    <n v="19.2"/>
    <n v="74"/>
    <n v="103"/>
    <n v="65"/>
    <n v="12.1"/>
    <n v="38.1"/>
    <n v="87"/>
    <n v="5.0999999999999996"/>
    <n v="20"/>
    <n v="13"/>
    <n v="20"/>
    <n v="68"/>
    <n v="166"/>
    <n v="63"/>
    <n v="0.59"/>
    <n v="0"/>
    <n v="0"/>
    <n v="0"/>
    <x v="0"/>
    <x v="2"/>
    <x v="2"/>
    <n v="1"/>
    <m/>
    <m/>
  </r>
  <r>
    <n v="2"/>
    <n v="61"/>
    <x v="2"/>
    <n v="158.30000000000001"/>
    <n v="55"/>
    <n v="21.9"/>
    <n v="77"/>
    <n v="126"/>
    <n v="73"/>
    <n v="11.3"/>
    <n v="36.200000000000003"/>
    <n v="79"/>
    <n v="6.4"/>
    <n v="20"/>
    <n v="15"/>
    <n v="12"/>
    <n v="42"/>
    <n v="90"/>
    <n v="70"/>
    <n v="0.56000000000000005"/>
    <n v="0"/>
    <n v="1"/>
    <n v="0"/>
    <x v="0"/>
    <x v="1"/>
    <x v="2"/>
    <n v="1"/>
    <m/>
    <m/>
  </r>
  <r>
    <n v="2"/>
    <n v="62"/>
    <x v="2"/>
    <n v="161.9"/>
    <n v="50.2"/>
    <n v="19.2"/>
    <n v="70"/>
    <n v="111"/>
    <n v="64"/>
    <n v="13.4"/>
    <n v="43.4"/>
    <n v="81"/>
    <n v="5.6"/>
    <n v="13"/>
    <n v="10"/>
    <n v="12"/>
    <n v="49"/>
    <n v="128"/>
    <n v="78"/>
    <n v="0.6"/>
    <n v="0"/>
    <n v="0"/>
    <n v="0"/>
    <x v="0"/>
    <x v="2"/>
    <x v="3"/>
    <n v="0"/>
    <m/>
    <m/>
  </r>
  <r>
    <n v="2"/>
    <n v="62"/>
    <x v="2"/>
    <n v="154.9"/>
    <n v="52.6"/>
    <n v="21.9"/>
    <n v="88"/>
    <n v="117"/>
    <n v="71"/>
    <n v="12.4"/>
    <n v="39.5"/>
    <n v="97"/>
    <n v="4.9000000000000004"/>
    <n v="24"/>
    <n v="30"/>
    <n v="16"/>
    <n v="138"/>
    <n v="187"/>
    <n v="85"/>
    <n v="0.65"/>
    <n v="0"/>
    <n v="0"/>
    <n v="0"/>
    <x v="0"/>
    <x v="2"/>
    <x v="3"/>
    <n v="1"/>
    <m/>
    <m/>
  </r>
  <r>
    <n v="2"/>
    <n v="62"/>
    <x v="2"/>
    <n v="149.19999999999999"/>
    <n v="51.4"/>
    <n v="23.1"/>
    <n v="76"/>
    <n v="120"/>
    <n v="77"/>
    <n v="14.1"/>
    <n v="40.200000000000003"/>
    <n v="93"/>
    <n v="4.8"/>
    <n v="18"/>
    <n v="13"/>
    <n v="10"/>
    <n v="90"/>
    <n v="117"/>
    <n v="62"/>
    <n v="0.64"/>
    <n v="0"/>
    <n v="0"/>
    <n v="1"/>
    <x v="0"/>
    <x v="2"/>
    <x v="2"/>
    <n v="0"/>
    <m/>
    <m/>
  </r>
  <r>
    <n v="2"/>
    <n v="62"/>
    <x v="2"/>
    <n v="152.9"/>
    <n v="47"/>
    <n v="20.100000000000001"/>
    <n v="81"/>
    <n v="104"/>
    <n v="67"/>
    <n v="12.7"/>
    <n v="39.5"/>
    <n v="82"/>
    <n v="4.9000000000000004"/>
    <n v="25"/>
    <n v="21"/>
    <n v="32"/>
    <n v="53"/>
    <n v="85"/>
    <n v="89"/>
    <n v="0.66"/>
    <n v="0"/>
    <n v="0"/>
    <n v="0"/>
    <x v="0"/>
    <x v="1"/>
    <x v="2"/>
    <n v="1"/>
    <m/>
    <m/>
  </r>
  <r>
    <n v="2"/>
    <n v="62"/>
    <x v="2"/>
    <n v="156"/>
    <n v="41.3"/>
    <n v="17"/>
    <n v="65.900000000000006"/>
    <n v="115"/>
    <n v="78"/>
    <n v="11.9"/>
    <n v="38.299999999999997"/>
    <n v="89"/>
    <n v="5.6"/>
    <n v="29"/>
    <n v="31"/>
    <n v="30"/>
    <n v="63"/>
    <n v="100"/>
    <n v="81"/>
    <n v="0.57999999999999996"/>
    <n v="0"/>
    <n v="0"/>
    <n v="0"/>
    <x v="0"/>
    <x v="1"/>
    <x v="2"/>
    <n v="1"/>
    <m/>
    <m/>
  </r>
  <r>
    <n v="2"/>
    <n v="62"/>
    <x v="2"/>
    <n v="155.80000000000001"/>
    <n v="46.8"/>
    <n v="19.3"/>
    <n v="71"/>
    <n v="119"/>
    <n v="65"/>
    <n v="12.2"/>
    <n v="40.1"/>
    <n v="96"/>
    <n v="5.0999999999999996"/>
    <n v="17"/>
    <n v="8"/>
    <n v="13"/>
    <n v="63"/>
    <n v="137"/>
    <n v="84"/>
    <n v="0.52"/>
    <n v="0"/>
    <n v="0"/>
    <n v="0"/>
    <x v="0"/>
    <x v="1"/>
    <x v="2"/>
    <n v="1"/>
    <m/>
    <m/>
  </r>
  <r>
    <n v="2"/>
    <n v="62"/>
    <x v="2"/>
    <n v="157.6"/>
    <n v="61.1"/>
    <n v="24.6"/>
    <n v="90"/>
    <n v="93"/>
    <n v="67"/>
    <n v="13.9"/>
    <n v="43.7"/>
    <n v="89"/>
    <n v="5.4"/>
    <n v="15"/>
    <n v="15"/>
    <n v="21"/>
    <n v="102"/>
    <n v="127"/>
    <n v="49"/>
    <n v="0.56999999999999995"/>
    <n v="0"/>
    <n v="0"/>
    <n v="0"/>
    <x v="0"/>
    <x v="1"/>
    <x v="2"/>
    <n v="1"/>
    <m/>
    <m/>
  </r>
  <r>
    <n v="2"/>
    <n v="62"/>
    <x v="2"/>
    <n v="153.1"/>
    <n v="44.3"/>
    <n v="18.899999999999999"/>
    <n v="70"/>
    <n v="114"/>
    <n v="64"/>
    <n v="12.5"/>
    <n v="41.2"/>
    <n v="84"/>
    <n v="5"/>
    <n v="29"/>
    <n v="39"/>
    <n v="78"/>
    <n v="105"/>
    <n v="160"/>
    <n v="106"/>
    <n v="0.6"/>
    <n v="0"/>
    <n v="0"/>
    <n v="0"/>
    <x v="0"/>
    <x v="1"/>
    <x v="2"/>
    <n v="1"/>
    <m/>
    <m/>
  </r>
  <r>
    <n v="2"/>
    <n v="62"/>
    <x v="2"/>
    <n v="149.30000000000001"/>
    <n v="53.1"/>
    <n v="23.8"/>
    <n v="90"/>
    <n v="115"/>
    <n v="70"/>
    <n v="14"/>
    <n v="42.2"/>
    <n v="93"/>
    <n v="5.0999999999999996"/>
    <n v="20"/>
    <n v="17"/>
    <n v="16"/>
    <n v="108"/>
    <n v="130"/>
    <n v="73"/>
    <n v="0.57999999999999996"/>
    <n v="0"/>
    <n v="0"/>
    <n v="0"/>
    <x v="0"/>
    <x v="1"/>
    <x v="2"/>
    <n v="1"/>
    <m/>
    <m/>
  </r>
  <r>
    <n v="2"/>
    <n v="62"/>
    <x v="2"/>
    <n v="157.6"/>
    <n v="58.5"/>
    <n v="23.6"/>
    <n v="82"/>
    <n v="138"/>
    <n v="78"/>
    <n v="13.6"/>
    <n v="40.299999999999997"/>
    <n v="99"/>
    <n v="5.2"/>
    <n v="17"/>
    <n v="14"/>
    <n v="26"/>
    <n v="128"/>
    <n v="111"/>
    <n v="71"/>
    <n v="0.61"/>
    <n v="0"/>
    <n v="0"/>
    <n v="1"/>
    <x v="0"/>
    <x v="1"/>
    <x v="2"/>
    <n v="1"/>
    <m/>
    <m/>
  </r>
  <r>
    <n v="2"/>
    <n v="63"/>
    <x v="2"/>
    <n v="146.1"/>
    <n v="49"/>
    <n v="23"/>
    <n v="77.2"/>
    <n v="136"/>
    <n v="93"/>
    <n v="13.8"/>
    <n v="41.5"/>
    <n v="99"/>
    <n v="5.0999999999999996"/>
    <n v="20"/>
    <n v="14"/>
    <n v="15"/>
    <n v="66"/>
    <n v="143"/>
    <n v="59"/>
    <n v="0.66"/>
    <n v="0"/>
    <n v="0"/>
    <n v="0"/>
    <x v="0"/>
    <x v="2"/>
    <x v="3"/>
    <n v="0"/>
    <m/>
    <m/>
  </r>
  <r>
    <n v="2"/>
    <n v="63"/>
    <x v="2"/>
    <n v="148.1"/>
    <n v="48.3"/>
    <n v="22"/>
    <n v="85.5"/>
    <n v="109"/>
    <n v="71"/>
    <n v="12.6"/>
    <n v="40.200000000000003"/>
    <n v="86"/>
    <n v="5.4"/>
    <n v="19"/>
    <n v="17"/>
    <n v="21"/>
    <n v="116"/>
    <n v="136"/>
    <n v="54"/>
    <n v="0.48"/>
    <n v="0"/>
    <n v="0"/>
    <n v="0"/>
    <x v="0"/>
    <x v="1"/>
    <x v="2"/>
    <n v="1"/>
    <m/>
    <m/>
  </r>
  <r>
    <n v="2"/>
    <n v="64"/>
    <x v="2"/>
    <n v="150.80000000000001"/>
    <n v="39.299999999999997"/>
    <n v="17.3"/>
    <n v="70"/>
    <n v="121"/>
    <n v="77"/>
    <n v="14.3"/>
    <n v="43"/>
    <n v="94"/>
    <n v="5.0999999999999996"/>
    <n v="23"/>
    <n v="22"/>
    <n v="31"/>
    <n v="78"/>
    <n v="156"/>
    <n v="66"/>
    <n v="0.6"/>
    <n v="0"/>
    <n v="0"/>
    <n v="0"/>
    <x v="0"/>
    <x v="2"/>
    <x v="3"/>
    <n v="0"/>
    <m/>
    <m/>
  </r>
  <r>
    <n v="2"/>
    <n v="64"/>
    <x v="2"/>
    <n v="154.6"/>
    <n v="56.1"/>
    <n v="23.5"/>
    <n v="87"/>
    <n v="127"/>
    <n v="76"/>
    <n v="12.8"/>
    <n v="40.9"/>
    <n v="90"/>
    <n v="4.9000000000000004"/>
    <n v="20"/>
    <n v="16"/>
    <n v="26"/>
    <n v="62"/>
    <n v="151"/>
    <n v="65"/>
    <n v="0.65"/>
    <n v="0"/>
    <n v="0"/>
    <n v="0"/>
    <x v="0"/>
    <x v="2"/>
    <x v="3"/>
    <n v="1"/>
    <m/>
    <m/>
  </r>
  <r>
    <n v="2"/>
    <n v="64"/>
    <x v="2"/>
    <n v="155.80000000000001"/>
    <n v="59.6"/>
    <n v="24.6"/>
    <n v="89"/>
    <n v="144"/>
    <n v="87"/>
    <n v="14.5"/>
    <n v="46"/>
    <n v="99"/>
    <n v="5.4"/>
    <n v="23"/>
    <n v="20"/>
    <n v="15"/>
    <n v="70"/>
    <n v="71"/>
    <n v="79"/>
    <n v="0.42"/>
    <n v="1"/>
    <n v="0"/>
    <n v="0"/>
    <x v="0"/>
    <x v="2"/>
    <x v="3"/>
    <n v="1"/>
    <m/>
    <m/>
  </r>
  <r>
    <n v="2"/>
    <n v="64"/>
    <x v="2"/>
    <n v="159.69999999999999"/>
    <n v="52.9"/>
    <n v="20.7"/>
    <n v="88.5"/>
    <n v="135"/>
    <n v="82"/>
    <n v="12.1"/>
    <n v="37.1"/>
    <n v="84"/>
    <n v="4.5999999999999996"/>
    <n v="20"/>
    <n v="12"/>
    <n v="23"/>
    <n v="44"/>
    <n v="93"/>
    <n v="107"/>
    <n v="0.51"/>
    <n v="0"/>
    <n v="0"/>
    <n v="0"/>
    <x v="0"/>
    <x v="0"/>
    <x v="1"/>
    <n v="0"/>
    <m/>
    <m/>
  </r>
  <r>
    <n v="2"/>
    <n v="64"/>
    <x v="2"/>
    <n v="144"/>
    <n v="43.5"/>
    <n v="21"/>
    <n v="74.5"/>
    <n v="112"/>
    <n v="70"/>
    <n v="12.4"/>
    <n v="39.1"/>
    <n v="80"/>
    <n v="5.2"/>
    <n v="31"/>
    <n v="20"/>
    <n v="17"/>
    <n v="137"/>
    <n v="109"/>
    <n v="66"/>
    <n v="0.53"/>
    <n v="0"/>
    <n v="0"/>
    <n v="0"/>
    <x v="0"/>
    <x v="1"/>
    <x v="2"/>
    <n v="0"/>
    <m/>
    <m/>
  </r>
  <r>
    <n v="2"/>
    <n v="64"/>
    <x v="2"/>
    <n v="153.19999999999999"/>
    <n v="50.6"/>
    <n v="21.6"/>
    <n v="85.6"/>
    <n v="115"/>
    <n v="57"/>
    <n v="13.8"/>
    <n v="43"/>
    <n v="78"/>
    <n v="5.2"/>
    <n v="23"/>
    <n v="21"/>
    <n v="17"/>
    <n v="185"/>
    <n v="176"/>
    <n v="52"/>
    <n v="0.63"/>
    <n v="0"/>
    <n v="0"/>
    <n v="0"/>
    <x v="0"/>
    <x v="1"/>
    <x v="2"/>
    <n v="0"/>
    <m/>
    <m/>
  </r>
  <r>
    <n v="2"/>
    <n v="64"/>
    <x v="2"/>
    <n v="151.80000000000001"/>
    <n v="47.2"/>
    <n v="20.5"/>
    <n v="81.5"/>
    <n v="127"/>
    <n v="70"/>
    <n v="15.3"/>
    <n v="48.5"/>
    <n v="92"/>
    <n v="5.3"/>
    <n v="28"/>
    <n v="29"/>
    <n v="44"/>
    <n v="101"/>
    <n v="143"/>
    <n v="53"/>
    <n v="0.64"/>
    <n v="0"/>
    <n v="0"/>
    <n v="0"/>
    <x v="0"/>
    <x v="2"/>
    <x v="2"/>
    <n v="0"/>
    <m/>
    <m/>
  </r>
  <r>
    <n v="2"/>
    <n v="64"/>
    <x v="2"/>
    <n v="152.4"/>
    <n v="48.9"/>
    <n v="21.1"/>
    <n v="78"/>
    <n v="109"/>
    <n v="73"/>
    <n v="12.9"/>
    <n v="41.2"/>
    <n v="100"/>
    <n v="6"/>
    <n v="17"/>
    <n v="12"/>
    <n v="18"/>
    <n v="54"/>
    <n v="110"/>
    <n v="63"/>
    <n v="0.61"/>
    <n v="0"/>
    <n v="0"/>
    <n v="0"/>
    <x v="0"/>
    <x v="2"/>
    <x v="2"/>
    <n v="1"/>
    <m/>
    <m/>
  </r>
  <r>
    <n v="2"/>
    <n v="64"/>
    <x v="2"/>
    <n v="155.4"/>
    <n v="43.4"/>
    <n v="18"/>
    <n v="78.5"/>
    <n v="129"/>
    <n v="68"/>
    <n v="12.8"/>
    <n v="42.1"/>
    <n v="87"/>
    <n v="5.3"/>
    <n v="15"/>
    <n v="14"/>
    <n v="17"/>
    <n v="63"/>
    <n v="104"/>
    <n v="103"/>
    <n v="0.45"/>
    <n v="0"/>
    <n v="0"/>
    <n v="0"/>
    <x v="0"/>
    <x v="2"/>
    <x v="2"/>
    <n v="1"/>
    <m/>
    <m/>
  </r>
  <r>
    <n v="2"/>
    <n v="64"/>
    <x v="2"/>
    <n v="155.80000000000001"/>
    <n v="45.3"/>
    <n v="18.7"/>
    <n v="66"/>
    <n v="114"/>
    <n v="63"/>
    <n v="12.3"/>
    <n v="38.200000000000003"/>
    <n v="89"/>
    <n v="4.9000000000000004"/>
    <n v="22"/>
    <n v="13"/>
    <n v="16"/>
    <n v="83"/>
    <n v="97"/>
    <n v="58"/>
    <n v="0.55000000000000004"/>
    <n v="0"/>
    <n v="0"/>
    <n v="0"/>
    <x v="0"/>
    <x v="2"/>
    <x v="2"/>
    <n v="1"/>
    <m/>
    <m/>
  </r>
  <r>
    <n v="2"/>
    <n v="64"/>
    <x v="2"/>
    <n v="155.4"/>
    <n v="56"/>
    <n v="23.2"/>
    <n v="85.5"/>
    <n v="135"/>
    <n v="74"/>
    <n v="11.9"/>
    <n v="37.4"/>
    <n v="93"/>
    <n v="5.0999999999999996"/>
    <n v="17"/>
    <n v="13"/>
    <n v="14"/>
    <n v="91"/>
    <n v="163"/>
    <n v="63"/>
    <n v="0.65"/>
    <n v="0"/>
    <n v="0"/>
    <n v="0"/>
    <x v="0"/>
    <x v="2"/>
    <x v="2"/>
    <n v="1"/>
    <m/>
    <m/>
  </r>
  <r>
    <n v="2"/>
    <n v="64"/>
    <x v="2"/>
    <n v="147"/>
    <n v="47.7"/>
    <n v="22.1"/>
    <n v="88"/>
    <n v="118"/>
    <n v="68"/>
    <n v="13.4"/>
    <n v="44.1"/>
    <n v="105"/>
    <n v="5.8"/>
    <n v="20"/>
    <n v="20"/>
    <n v="30"/>
    <n v="203"/>
    <n v="113"/>
    <n v="57"/>
    <n v="0.61"/>
    <n v="0"/>
    <n v="0"/>
    <n v="0"/>
    <x v="0"/>
    <x v="2"/>
    <x v="2"/>
    <n v="1"/>
    <m/>
    <m/>
  </r>
  <r>
    <n v="2"/>
    <n v="64"/>
    <x v="2"/>
    <n v="150.69999999999999"/>
    <n v="46.5"/>
    <n v="20.5"/>
    <n v="78.900000000000006"/>
    <n v="126"/>
    <n v="81"/>
    <n v="14"/>
    <n v="43.4"/>
    <n v="96"/>
    <n v="5.4"/>
    <n v="22"/>
    <n v="24"/>
    <n v="16"/>
    <n v="77"/>
    <n v="119"/>
    <n v="67"/>
    <n v="0.64"/>
    <n v="0"/>
    <n v="0"/>
    <n v="1"/>
    <x v="0"/>
    <x v="2"/>
    <x v="2"/>
    <n v="1"/>
    <m/>
    <m/>
  </r>
  <r>
    <n v="2"/>
    <n v="65"/>
    <x v="2"/>
    <n v="155.4"/>
    <n v="44.2"/>
    <n v="18.3"/>
    <n v="76"/>
    <n v="100"/>
    <n v="60"/>
    <n v="12.2"/>
    <n v="40.1"/>
    <n v="87"/>
    <n v="5"/>
    <n v="19"/>
    <n v="12"/>
    <n v="10"/>
    <n v="87"/>
    <n v="102"/>
    <n v="79"/>
    <n v="0.61"/>
    <n v="0"/>
    <n v="0"/>
    <n v="1"/>
    <x v="0"/>
    <x v="2"/>
    <x v="3"/>
    <n v="0"/>
    <m/>
    <m/>
  </r>
  <r>
    <n v="2"/>
    <n v="65"/>
    <x v="2"/>
    <n v="153.9"/>
    <n v="52.3"/>
    <n v="22.1"/>
    <n v="84"/>
    <n v="154"/>
    <n v="92"/>
    <n v="13.4"/>
    <n v="43.2"/>
    <n v="75"/>
    <n v="4.8"/>
    <n v="18"/>
    <n v="11"/>
    <n v="19"/>
    <n v="59"/>
    <n v="153"/>
    <n v="87"/>
    <n v="0.61"/>
    <n v="0"/>
    <n v="0"/>
    <n v="0"/>
    <x v="0"/>
    <x v="2"/>
    <x v="3"/>
    <n v="1"/>
    <m/>
    <m/>
  </r>
  <r>
    <n v="2"/>
    <n v="65"/>
    <x v="2"/>
    <n v="140.30000000000001"/>
    <n v="42.8"/>
    <n v="21.7"/>
    <n v="75"/>
    <n v="116"/>
    <n v="65"/>
    <n v="11.9"/>
    <n v="39.299999999999997"/>
    <n v="86"/>
    <n v="5.4"/>
    <n v="25"/>
    <n v="18"/>
    <n v="16"/>
    <n v="95"/>
    <n v="100"/>
    <n v="76"/>
    <n v="0.64"/>
    <n v="0"/>
    <n v="0"/>
    <n v="0"/>
    <x v="0"/>
    <x v="2"/>
    <x v="3"/>
    <n v="1"/>
    <m/>
    <m/>
  </r>
  <r>
    <n v="2"/>
    <n v="65"/>
    <x v="2"/>
    <n v="150.19999999999999"/>
    <n v="53.7"/>
    <n v="23.8"/>
    <n v="88"/>
    <n v="136"/>
    <n v="83"/>
    <n v="13.3"/>
    <n v="42.7"/>
    <n v="94"/>
    <n v="5.8"/>
    <n v="50"/>
    <n v="57"/>
    <n v="51"/>
    <n v="193"/>
    <n v="129"/>
    <n v="60"/>
    <n v="0.5"/>
    <n v="0"/>
    <n v="0"/>
    <n v="0"/>
    <x v="0"/>
    <x v="2"/>
    <x v="3"/>
    <n v="1"/>
    <m/>
    <m/>
  </r>
  <r>
    <n v="2"/>
    <n v="65"/>
    <x v="2"/>
    <n v="159.69999999999999"/>
    <n v="59.6"/>
    <n v="23.4"/>
    <n v="88"/>
    <n v="141"/>
    <n v="82"/>
    <n v="13.1"/>
    <n v="42.6"/>
    <n v="104"/>
    <n v="5.6"/>
    <n v="20"/>
    <n v="16"/>
    <n v="12"/>
    <n v="194"/>
    <n v="156"/>
    <n v="49"/>
    <n v="0.68"/>
    <n v="0"/>
    <n v="0"/>
    <n v="0"/>
    <x v="0"/>
    <x v="2"/>
    <x v="3"/>
    <n v="1"/>
    <m/>
    <m/>
  </r>
  <r>
    <n v="2"/>
    <n v="65"/>
    <x v="2"/>
    <n v="155"/>
    <n v="55.1"/>
    <n v="22.9"/>
    <n v="85.5"/>
    <n v="128"/>
    <n v="80"/>
    <n v="12.8"/>
    <n v="41.8"/>
    <n v="86"/>
    <n v="4.8"/>
    <n v="23"/>
    <n v="21"/>
    <n v="65"/>
    <n v="109"/>
    <n v="129"/>
    <n v="95"/>
    <n v="0.64"/>
    <n v="0"/>
    <n v="0"/>
    <n v="0"/>
    <x v="0"/>
    <x v="1"/>
    <x v="1"/>
    <n v="1"/>
    <m/>
    <m/>
  </r>
  <r>
    <n v="2"/>
    <n v="65"/>
    <x v="2"/>
    <n v="154.19999999999999"/>
    <n v="54.9"/>
    <n v="23.1"/>
    <n v="77"/>
    <n v="109"/>
    <n v="68"/>
    <n v="13"/>
    <n v="41.6"/>
    <n v="82"/>
    <n v="5.2"/>
    <n v="19"/>
    <n v="11"/>
    <n v="17"/>
    <n v="43"/>
    <n v="140"/>
    <n v="65"/>
    <n v="0.67"/>
    <n v="0"/>
    <n v="0"/>
    <n v="0"/>
    <x v="0"/>
    <x v="1"/>
    <x v="2"/>
    <n v="1"/>
    <m/>
    <m/>
  </r>
  <r>
    <n v="2"/>
    <n v="65"/>
    <x v="2"/>
    <n v="157.1"/>
    <n v="49.5"/>
    <n v="20.100000000000001"/>
    <n v="78"/>
    <n v="122"/>
    <n v="78"/>
    <n v="13.9"/>
    <n v="45.7"/>
    <n v="90"/>
    <n v="5"/>
    <n v="25"/>
    <n v="16"/>
    <n v="15"/>
    <n v="104"/>
    <n v="134"/>
    <n v="75"/>
    <n v="0.79"/>
    <n v="0"/>
    <n v="0"/>
    <n v="0"/>
    <x v="0"/>
    <x v="2"/>
    <x v="2"/>
    <n v="1"/>
    <m/>
    <m/>
  </r>
  <r>
    <n v="2"/>
    <n v="65"/>
    <x v="2"/>
    <n v="146"/>
    <n v="46"/>
    <n v="21.6"/>
    <n v="86"/>
    <n v="127"/>
    <n v="73"/>
    <n v="13.5"/>
    <n v="43.3"/>
    <n v="81"/>
    <n v="4.8"/>
    <n v="24"/>
    <n v="19"/>
    <n v="20"/>
    <n v="61"/>
    <n v="140"/>
    <n v="73"/>
    <n v="0.62"/>
    <n v="0"/>
    <n v="0"/>
    <n v="1"/>
    <x v="0"/>
    <x v="1"/>
    <x v="2"/>
    <n v="1"/>
    <m/>
    <m/>
  </r>
  <r>
    <n v="2"/>
    <n v="65"/>
    <x v="2"/>
    <n v="148.5"/>
    <n v="47.3"/>
    <n v="21.4"/>
    <n v="88"/>
    <n v="130"/>
    <n v="81"/>
    <s v=" "/>
    <s v=" "/>
    <n v="79"/>
    <s v=" "/>
    <n v="29"/>
    <n v="29"/>
    <n v="27"/>
    <n v="64"/>
    <n v="111"/>
    <n v="101"/>
    <s v=" "/>
    <n v="1"/>
    <n v="0"/>
    <n v="1"/>
    <x v="0"/>
    <x v="0"/>
    <x v="2"/>
    <n v="1"/>
    <m/>
    <m/>
  </r>
  <r>
    <n v="2"/>
    <n v="66"/>
    <x v="2"/>
    <n v="148.9"/>
    <n v="42.9"/>
    <n v="19.3"/>
    <n v="69.5"/>
    <n v="149"/>
    <n v="84"/>
    <n v="13"/>
    <n v="42.2"/>
    <n v="93"/>
    <n v="5"/>
    <n v="20"/>
    <n v="17"/>
    <n v="11"/>
    <n v="58"/>
    <n v="98"/>
    <n v="64"/>
    <n v="0.59"/>
    <n v="0"/>
    <n v="0"/>
    <n v="0"/>
    <x v="0"/>
    <x v="2"/>
    <x v="3"/>
    <n v="1"/>
    <m/>
    <m/>
  </r>
  <r>
    <n v="2"/>
    <n v="66"/>
    <x v="2"/>
    <n v="154.1"/>
    <n v="40.5"/>
    <n v="17.100000000000001"/>
    <n v="65.2"/>
    <n v="110"/>
    <n v="68"/>
    <n v="13.2"/>
    <n v="41.2"/>
    <n v="74"/>
    <n v="4.9000000000000004"/>
    <n v="19"/>
    <n v="19"/>
    <n v="14"/>
    <n v="87"/>
    <n v="122"/>
    <n v="71"/>
    <n v="0.62"/>
    <n v="0"/>
    <n v="0"/>
    <n v="0"/>
    <x v="0"/>
    <x v="2"/>
    <x v="3"/>
    <n v="1"/>
    <m/>
    <m/>
  </r>
  <r>
    <n v="2"/>
    <n v="66"/>
    <x v="2"/>
    <n v="148.1"/>
    <n v="48.2"/>
    <n v="22"/>
    <n v="85"/>
    <n v="131"/>
    <n v="88"/>
    <n v="14.3"/>
    <n v="45.4"/>
    <n v="88"/>
    <n v="5.0999999999999996"/>
    <n v="44"/>
    <n v="44"/>
    <n v="48"/>
    <n v="94"/>
    <n v="128"/>
    <n v="86"/>
    <n v="0.59"/>
    <n v="0"/>
    <n v="0"/>
    <n v="0"/>
    <x v="0"/>
    <x v="2"/>
    <x v="3"/>
    <n v="1"/>
    <m/>
    <m/>
  </r>
  <r>
    <n v="2"/>
    <n v="66"/>
    <x v="2"/>
    <n v="146.4"/>
    <n v="38.6"/>
    <n v="18"/>
    <n v="80"/>
    <n v="110"/>
    <n v="80"/>
    <n v="12.2"/>
    <n v="38.200000000000003"/>
    <n v="90"/>
    <n v="5.2"/>
    <n v="27"/>
    <n v="23"/>
    <n v="44"/>
    <n v="95"/>
    <n v="147"/>
    <n v="61"/>
    <n v="0.5"/>
    <n v="0"/>
    <n v="0"/>
    <n v="0"/>
    <x v="0"/>
    <x v="2"/>
    <x v="3"/>
    <n v="1"/>
    <m/>
    <m/>
  </r>
  <r>
    <n v="2"/>
    <n v="66"/>
    <x v="2"/>
    <n v="154.80000000000001"/>
    <n v="57.5"/>
    <n v="24"/>
    <n v="89.6"/>
    <n v="151"/>
    <n v="81"/>
    <n v="12.3"/>
    <n v="37.6"/>
    <n v="115"/>
    <n v="6"/>
    <n v="23"/>
    <n v="20"/>
    <n v="18"/>
    <n v="102"/>
    <n v="148"/>
    <n v="61"/>
    <n v="0.6"/>
    <n v="0"/>
    <n v="0"/>
    <n v="0"/>
    <x v="0"/>
    <x v="2"/>
    <x v="3"/>
    <n v="1"/>
    <m/>
    <m/>
  </r>
  <r>
    <n v="2"/>
    <n v="66"/>
    <x v="2"/>
    <n v="156.80000000000001"/>
    <n v="66.099999999999994"/>
    <n v="26.9"/>
    <n v="85.5"/>
    <n v="132"/>
    <n v="95"/>
    <n v="13.7"/>
    <n v="41.1"/>
    <n v="97"/>
    <n v="5.4"/>
    <n v="15"/>
    <n v="17"/>
    <n v="14"/>
    <n v="122"/>
    <n v="132"/>
    <n v="75"/>
    <n v="0.77"/>
    <n v="0"/>
    <n v="0"/>
    <n v="0"/>
    <x v="0"/>
    <x v="2"/>
    <x v="3"/>
    <n v="1"/>
    <m/>
    <m/>
  </r>
  <r>
    <n v="2"/>
    <n v="66"/>
    <x v="2"/>
    <n v="156.19999999999999"/>
    <n v="49.9"/>
    <n v="20.5"/>
    <n v="71"/>
    <n v="144"/>
    <n v="90"/>
    <n v="14.5"/>
    <n v="46.5"/>
    <n v="88"/>
    <n v="4.7"/>
    <n v="15"/>
    <n v="12"/>
    <n v="13"/>
    <n v="162"/>
    <n v="163"/>
    <n v="51"/>
    <n v="0.69"/>
    <n v="0"/>
    <n v="0"/>
    <n v="0"/>
    <x v="0"/>
    <x v="2"/>
    <x v="3"/>
    <n v="1"/>
    <m/>
    <m/>
  </r>
  <r>
    <n v="2"/>
    <n v="66"/>
    <x v="2"/>
    <n v="153.19999999999999"/>
    <n v="50.4"/>
    <n v="21.5"/>
    <n v="76.2"/>
    <n v="129"/>
    <n v="87"/>
    <n v="13"/>
    <n v="39.1"/>
    <n v="88"/>
    <n v="5.0999999999999996"/>
    <n v="21"/>
    <n v="16"/>
    <n v="26"/>
    <n v="183"/>
    <n v="146"/>
    <n v="62"/>
    <n v="0.66"/>
    <n v="0"/>
    <n v="0"/>
    <n v="0"/>
    <x v="0"/>
    <x v="2"/>
    <x v="3"/>
    <n v="1"/>
    <m/>
    <m/>
  </r>
  <r>
    <n v="2"/>
    <n v="66"/>
    <x v="2"/>
    <n v="150.19999999999999"/>
    <n v="49.2"/>
    <n v="21.8"/>
    <n v="78"/>
    <n v="152"/>
    <n v="100"/>
    <n v="16.2"/>
    <n v="48.6"/>
    <n v="87"/>
    <n v="5.0999999999999996"/>
    <n v="57"/>
    <n v="79"/>
    <n v="57"/>
    <n v="265"/>
    <n v="111"/>
    <n v="60"/>
    <n v="0.81"/>
    <n v="0"/>
    <n v="0"/>
    <n v="0"/>
    <x v="0"/>
    <x v="2"/>
    <x v="3"/>
    <n v="1"/>
    <m/>
    <m/>
  </r>
  <r>
    <n v="2"/>
    <n v="66"/>
    <x v="2"/>
    <n v="146.1"/>
    <n v="50.8"/>
    <n v="23.8"/>
    <n v="83.5"/>
    <n v="106"/>
    <n v="58"/>
    <n v="12.8"/>
    <n v="42.1"/>
    <n v="93"/>
    <n v="6.2"/>
    <n v="20"/>
    <n v="9"/>
    <n v="30"/>
    <n v="86"/>
    <n v="134"/>
    <n v="65"/>
    <n v="0.57999999999999996"/>
    <n v="1"/>
    <n v="0"/>
    <n v="0"/>
    <x v="0"/>
    <x v="2"/>
    <x v="3"/>
    <n v="1"/>
    <m/>
    <m/>
  </r>
  <r>
    <n v="2"/>
    <n v="66"/>
    <x v="2"/>
    <n v="151.19999999999999"/>
    <n v="57.5"/>
    <n v="25.2"/>
    <n v="88.5"/>
    <n v="150"/>
    <n v="95"/>
    <n v="13.6"/>
    <n v="42.9"/>
    <n v="101"/>
    <n v="5.3"/>
    <n v="30"/>
    <n v="23"/>
    <n v="28"/>
    <n v="76"/>
    <n v="119"/>
    <n v="65"/>
    <n v="0.64"/>
    <n v="0"/>
    <n v="0"/>
    <n v="1"/>
    <x v="0"/>
    <x v="2"/>
    <x v="3"/>
    <n v="1"/>
    <m/>
    <m/>
  </r>
  <r>
    <n v="2"/>
    <n v="66"/>
    <x v="2"/>
    <n v="159.19999999999999"/>
    <n v="54.9"/>
    <n v="21.7"/>
    <n v="74"/>
    <n v="135"/>
    <n v="86"/>
    <n v="13.5"/>
    <n v="41.8"/>
    <n v="88"/>
    <n v="5"/>
    <n v="20"/>
    <n v="15"/>
    <n v="14"/>
    <n v="53"/>
    <n v="131"/>
    <n v="87"/>
    <n v="0.62"/>
    <n v="1"/>
    <n v="0"/>
    <n v="0"/>
    <x v="0"/>
    <x v="2"/>
    <x v="2"/>
    <n v="0"/>
    <m/>
    <m/>
  </r>
  <r>
    <n v="2"/>
    <n v="66"/>
    <x v="2"/>
    <n v="149.19999999999999"/>
    <n v="44.1"/>
    <n v="19.8"/>
    <n v="75"/>
    <n v="122"/>
    <n v="71"/>
    <n v="13"/>
    <n v="40.4"/>
    <n v="82"/>
    <n v="5"/>
    <n v="20"/>
    <n v="17"/>
    <n v="14"/>
    <n v="33"/>
    <n v="104"/>
    <n v="78"/>
    <n v="0.55000000000000004"/>
    <n v="0"/>
    <n v="0"/>
    <n v="0"/>
    <x v="0"/>
    <x v="2"/>
    <x v="2"/>
    <n v="1"/>
    <m/>
    <m/>
  </r>
  <r>
    <n v="2"/>
    <n v="66"/>
    <x v="2"/>
    <n v="157.80000000000001"/>
    <n v="51.7"/>
    <n v="20.8"/>
    <n v="87"/>
    <n v="98"/>
    <n v="59"/>
    <n v="13.8"/>
    <n v="42.2"/>
    <n v="96"/>
    <n v="5.0999999999999996"/>
    <n v="24"/>
    <n v="31"/>
    <n v="18"/>
    <n v="100"/>
    <n v="96"/>
    <n v="48"/>
    <n v="0.67"/>
    <n v="0"/>
    <n v="0"/>
    <n v="0"/>
    <x v="0"/>
    <x v="2"/>
    <x v="2"/>
    <n v="1"/>
    <m/>
    <m/>
  </r>
  <r>
    <n v="2"/>
    <n v="66"/>
    <x v="2"/>
    <n v="150.5"/>
    <n v="35.1"/>
    <n v="15.5"/>
    <n v="63.2"/>
    <n v="146"/>
    <n v="84"/>
    <n v="13.9"/>
    <n v="42.9"/>
    <n v="187"/>
    <n v="8"/>
    <n v="24"/>
    <n v="16"/>
    <n v="12"/>
    <n v="63"/>
    <n v="79"/>
    <n v="77"/>
    <n v="0.57999999999999996"/>
    <n v="0"/>
    <n v="1"/>
    <n v="0"/>
    <x v="0"/>
    <x v="2"/>
    <x v="2"/>
    <n v="1"/>
    <m/>
    <m/>
  </r>
  <r>
    <n v="2"/>
    <n v="67"/>
    <x v="2"/>
    <n v="145"/>
    <n v="44.7"/>
    <n v="21.3"/>
    <n v="82.7"/>
    <n v="128"/>
    <n v="74"/>
    <n v="12.4"/>
    <n v="38.200000000000003"/>
    <n v="99"/>
    <n v="4.8"/>
    <n v="21"/>
    <n v="16"/>
    <n v="14"/>
    <n v="63"/>
    <n v="159"/>
    <n v="83"/>
    <n v="0.53"/>
    <n v="0"/>
    <n v="0"/>
    <n v="0"/>
    <x v="0"/>
    <x v="2"/>
    <x v="3"/>
    <n v="0"/>
    <m/>
    <m/>
  </r>
  <r>
    <n v="2"/>
    <n v="67"/>
    <x v="2"/>
    <n v="156.19999999999999"/>
    <n v="58.1"/>
    <n v="23.8"/>
    <n v="85.9"/>
    <n v="133"/>
    <n v="78"/>
    <n v="12.7"/>
    <n v="39.6"/>
    <n v="83"/>
    <n v="5"/>
    <n v="19"/>
    <n v="21"/>
    <n v="10"/>
    <n v="79"/>
    <n v="91"/>
    <n v="61"/>
    <n v="0.6"/>
    <n v="0"/>
    <n v="0"/>
    <n v="0"/>
    <x v="0"/>
    <x v="2"/>
    <x v="3"/>
    <n v="0"/>
    <m/>
    <m/>
  </r>
  <r>
    <n v="2"/>
    <n v="67"/>
    <x v="2"/>
    <n v="151.80000000000001"/>
    <n v="47.2"/>
    <n v="20.5"/>
    <n v="78"/>
    <n v="112"/>
    <n v="79"/>
    <n v="12.9"/>
    <n v="41.7"/>
    <n v="119"/>
    <n v="6"/>
    <n v="21"/>
    <n v="13"/>
    <n v="34"/>
    <n v="156"/>
    <n v="73"/>
    <n v="62"/>
    <n v="0.63"/>
    <n v="0"/>
    <n v="0"/>
    <n v="1"/>
    <x v="0"/>
    <x v="2"/>
    <x v="3"/>
    <n v="0"/>
    <m/>
    <m/>
  </r>
  <r>
    <n v="2"/>
    <n v="67"/>
    <x v="2"/>
    <n v="156.1"/>
    <n v="51.3"/>
    <n v="21.1"/>
    <n v="82"/>
    <n v="163"/>
    <n v="97"/>
    <n v="12.8"/>
    <n v="40.1"/>
    <n v="103"/>
    <n v="6"/>
    <n v="16"/>
    <n v="9"/>
    <n v="15"/>
    <n v="79"/>
    <n v="144"/>
    <n v="70"/>
    <n v="0.49"/>
    <n v="0"/>
    <n v="0"/>
    <n v="0"/>
    <x v="0"/>
    <x v="2"/>
    <x v="3"/>
    <n v="1"/>
    <m/>
    <m/>
  </r>
  <r>
    <n v="2"/>
    <n v="67"/>
    <x v="2"/>
    <n v="155.6"/>
    <n v="46.3"/>
    <n v="19.100000000000001"/>
    <n v="77.5"/>
    <n v="110"/>
    <n v="62"/>
    <n v="12.2"/>
    <n v="39.1"/>
    <n v="80"/>
    <n v="5.2"/>
    <n v="25"/>
    <n v="16"/>
    <n v="35"/>
    <n v="121"/>
    <n v="97"/>
    <n v="72"/>
    <n v="0.7"/>
    <n v="0"/>
    <n v="0"/>
    <n v="0"/>
    <x v="0"/>
    <x v="2"/>
    <x v="3"/>
    <n v="1"/>
    <m/>
    <m/>
  </r>
  <r>
    <n v="2"/>
    <n v="67"/>
    <x v="2"/>
    <n v="141.9"/>
    <n v="54.9"/>
    <n v="27.3"/>
    <n v="82"/>
    <n v="151"/>
    <n v="88"/>
    <n v="13.5"/>
    <n v="41.6"/>
    <n v="102"/>
    <n v="5.5"/>
    <n v="18"/>
    <n v="17"/>
    <n v="17"/>
    <n v="135"/>
    <n v="156"/>
    <n v="61"/>
    <n v="0.57999999999999996"/>
    <n v="0"/>
    <n v="0"/>
    <n v="0"/>
    <x v="0"/>
    <x v="2"/>
    <x v="3"/>
    <n v="1"/>
    <m/>
    <m/>
  </r>
  <r>
    <n v="2"/>
    <n v="67"/>
    <x v="2"/>
    <n v="155.1"/>
    <n v="52.4"/>
    <n v="21.8"/>
    <n v="86"/>
    <n v="120"/>
    <n v="70"/>
    <n v="11.7"/>
    <n v="36.6"/>
    <n v="86"/>
    <n v="4.5999999999999996"/>
    <n v="17"/>
    <n v="9"/>
    <n v="12"/>
    <n v="142"/>
    <n v="138"/>
    <n v="43"/>
    <n v="0.65"/>
    <n v="0"/>
    <n v="0"/>
    <n v="0"/>
    <x v="0"/>
    <x v="2"/>
    <x v="3"/>
    <n v="1"/>
    <m/>
    <m/>
  </r>
  <r>
    <n v="2"/>
    <n v="67"/>
    <x v="2"/>
    <n v="155.6"/>
    <n v="50.7"/>
    <n v="20.9"/>
    <n v="86"/>
    <n v="151"/>
    <n v="87"/>
    <n v="13.6"/>
    <n v="44.7"/>
    <n v="84"/>
    <n v="5.0999999999999996"/>
    <n v="21"/>
    <n v="15"/>
    <n v="26"/>
    <n v="172"/>
    <n v="127"/>
    <n v="80"/>
    <n v="0.56000000000000005"/>
    <n v="0"/>
    <n v="0"/>
    <n v="0"/>
    <x v="0"/>
    <x v="2"/>
    <x v="3"/>
    <n v="1"/>
    <m/>
    <m/>
  </r>
  <r>
    <n v="2"/>
    <n v="67"/>
    <x v="2"/>
    <n v="145.19999999999999"/>
    <n v="48.3"/>
    <n v="22.9"/>
    <n v="79"/>
    <n v="125"/>
    <n v="77"/>
    <n v="13"/>
    <n v="40.799999999999997"/>
    <n v="95"/>
    <n v="5.5"/>
    <n v="23"/>
    <n v="17"/>
    <n v="19"/>
    <n v="43"/>
    <n v="76"/>
    <n v="100"/>
    <n v="0.46"/>
    <n v="0"/>
    <n v="0"/>
    <n v="1"/>
    <x v="0"/>
    <x v="2"/>
    <x v="3"/>
    <n v="1"/>
    <m/>
    <m/>
  </r>
  <r>
    <n v="2"/>
    <n v="67"/>
    <x v="2"/>
    <n v="148.4"/>
    <n v="54"/>
    <n v="24.5"/>
    <n v="85.5"/>
    <n v="121"/>
    <n v="76"/>
    <n v="14.6"/>
    <n v="45.4"/>
    <n v="95"/>
    <n v="5.2"/>
    <n v="20"/>
    <n v="21"/>
    <n v="13"/>
    <n v="85"/>
    <n v="140"/>
    <n v="93"/>
    <n v="0.6"/>
    <n v="0"/>
    <n v="0"/>
    <n v="1"/>
    <x v="0"/>
    <x v="2"/>
    <x v="3"/>
    <n v="1"/>
    <m/>
    <m/>
  </r>
  <r>
    <n v="2"/>
    <n v="67"/>
    <x v="2"/>
    <n v="150.6"/>
    <n v="53.7"/>
    <n v="23.7"/>
    <n v="90.5"/>
    <n v="129"/>
    <n v="73"/>
    <n v="13.4"/>
    <n v="43.7"/>
    <n v="92"/>
    <n v="5.4"/>
    <n v="31"/>
    <n v="30"/>
    <n v="80"/>
    <n v="81"/>
    <n v="132"/>
    <n v="77"/>
    <n v="0.61"/>
    <n v="0"/>
    <n v="0"/>
    <n v="0"/>
    <x v="0"/>
    <x v="1"/>
    <x v="2"/>
    <n v="0"/>
    <m/>
    <m/>
  </r>
  <r>
    <n v="2"/>
    <n v="67"/>
    <x v="2"/>
    <n v="150.80000000000001"/>
    <n v="48.8"/>
    <n v="21.5"/>
    <n v="81.5"/>
    <n v="117"/>
    <n v="68"/>
    <n v="13.2"/>
    <n v="41.4"/>
    <n v="93"/>
    <n v="5.3"/>
    <n v="23"/>
    <n v="16"/>
    <n v="16"/>
    <n v="76"/>
    <n v="175"/>
    <n v="48"/>
    <n v="0.61"/>
    <n v="0"/>
    <n v="0"/>
    <n v="0"/>
    <x v="0"/>
    <x v="2"/>
    <x v="2"/>
    <n v="0"/>
    <m/>
    <m/>
  </r>
  <r>
    <n v="2"/>
    <n v="67"/>
    <x v="2"/>
    <n v="145.6"/>
    <n v="37.6"/>
    <n v="17.7"/>
    <n v="72"/>
    <n v="130"/>
    <n v="85"/>
    <n v="12.2"/>
    <n v="38.799999999999997"/>
    <n v="79"/>
    <n v="5.3"/>
    <n v="19"/>
    <n v="11"/>
    <n v="13"/>
    <n v="164"/>
    <n v="104"/>
    <n v="64"/>
    <n v="0.8"/>
    <n v="0"/>
    <n v="0"/>
    <n v="0"/>
    <x v="0"/>
    <x v="2"/>
    <x v="2"/>
    <n v="1"/>
    <m/>
    <m/>
  </r>
  <r>
    <n v="2"/>
    <n v="67"/>
    <x v="2"/>
    <n v="164.7"/>
    <n v="56.4"/>
    <n v="20.8"/>
    <n v="88"/>
    <n v="124"/>
    <n v="77"/>
    <n v="14.1"/>
    <n v="45.7"/>
    <n v="97"/>
    <n v="5.5"/>
    <n v="21"/>
    <n v="17"/>
    <n v="11"/>
    <n v="66"/>
    <n v="116"/>
    <n v="82"/>
    <n v="0.65"/>
    <n v="0"/>
    <n v="0"/>
    <n v="1"/>
    <x v="0"/>
    <x v="1"/>
    <x v="2"/>
    <n v="1"/>
    <m/>
    <m/>
  </r>
  <r>
    <n v="2"/>
    <n v="67"/>
    <x v="2"/>
    <n v="144.19999999999999"/>
    <n v="41.9"/>
    <n v="20.2"/>
    <n v="80.5"/>
    <n v="129"/>
    <n v="74"/>
    <n v="11.8"/>
    <n v="38.299999999999997"/>
    <n v="80"/>
    <n v="5.7"/>
    <n v="17"/>
    <n v="11"/>
    <n v="11"/>
    <n v="101"/>
    <n v="112"/>
    <n v="76"/>
    <n v="0.53"/>
    <n v="0"/>
    <n v="0"/>
    <n v="1"/>
    <x v="0"/>
    <x v="2"/>
    <x v="2"/>
    <n v="1"/>
    <m/>
    <m/>
  </r>
  <r>
    <n v="2"/>
    <n v="67"/>
    <x v="2"/>
    <n v="154"/>
    <n v="48.2"/>
    <n v="20.3"/>
    <n v="78.7"/>
    <n v="134"/>
    <n v="71"/>
    <n v="12.9"/>
    <n v="41.4"/>
    <n v="82"/>
    <n v="5.4"/>
    <n v="20"/>
    <n v="17"/>
    <n v="13"/>
    <n v="128"/>
    <n v="122"/>
    <n v="69"/>
    <n v="0.53"/>
    <n v="0"/>
    <n v="0"/>
    <n v="1"/>
    <x v="0"/>
    <x v="2"/>
    <x v="2"/>
    <n v="1"/>
    <m/>
    <m/>
  </r>
  <r>
    <n v="2"/>
    <n v="67"/>
    <x v="2"/>
    <n v="159.80000000000001"/>
    <n v="55.2"/>
    <n v="21.6"/>
    <n v="84"/>
    <n v="154"/>
    <n v="92"/>
    <n v="15.1"/>
    <n v="46"/>
    <n v="83"/>
    <n v="5"/>
    <n v="17"/>
    <n v="14"/>
    <n v="23"/>
    <n v="263"/>
    <n v="68"/>
    <n v="42"/>
    <n v="0.65"/>
    <n v="1"/>
    <n v="0"/>
    <n v="1"/>
    <x v="0"/>
    <x v="2"/>
    <x v="2"/>
    <n v="1"/>
    <m/>
    <m/>
  </r>
  <r>
    <n v="2"/>
    <n v="68"/>
    <x v="2"/>
    <n v="163.9"/>
    <n v="53.3"/>
    <n v="19.8"/>
    <n v="82.5"/>
    <n v="141"/>
    <n v="89"/>
    <n v="13.9"/>
    <n v="43.7"/>
    <n v="105"/>
    <n v="5.3"/>
    <n v="13"/>
    <n v="11"/>
    <n v="15"/>
    <n v="38"/>
    <n v="147"/>
    <n v="83"/>
    <n v="0.65"/>
    <n v="0"/>
    <n v="0"/>
    <n v="0"/>
    <x v="0"/>
    <x v="2"/>
    <x v="3"/>
    <n v="1"/>
    <m/>
    <m/>
  </r>
  <r>
    <n v="2"/>
    <n v="68"/>
    <x v="2"/>
    <n v="150.1"/>
    <n v="35.6"/>
    <n v="15.8"/>
    <n v="72"/>
    <n v="119"/>
    <n v="79"/>
    <n v="13.8"/>
    <n v="43.7"/>
    <n v="92"/>
    <n v="4.9000000000000004"/>
    <n v="21"/>
    <n v="12"/>
    <n v="15"/>
    <n v="151"/>
    <n v="162"/>
    <n v="81"/>
    <n v="0.5"/>
    <n v="0"/>
    <n v="0"/>
    <n v="0"/>
    <x v="0"/>
    <x v="2"/>
    <x v="3"/>
    <n v="1"/>
    <m/>
    <m/>
  </r>
  <r>
    <n v="2"/>
    <n v="68"/>
    <x v="2"/>
    <n v="148.19999999999999"/>
    <n v="50.3"/>
    <n v="22.9"/>
    <n v="74"/>
    <n v="162"/>
    <n v="90"/>
    <n v="14.2"/>
    <n v="45.8"/>
    <n v="87"/>
    <n v="5.4"/>
    <n v="18"/>
    <n v="14"/>
    <n v="14"/>
    <n v="163"/>
    <n v="114"/>
    <n v="59"/>
    <n v="0.52"/>
    <n v="0"/>
    <n v="0"/>
    <n v="1"/>
    <x v="0"/>
    <x v="2"/>
    <x v="3"/>
    <n v="1"/>
    <m/>
    <m/>
  </r>
  <r>
    <n v="2"/>
    <n v="68"/>
    <x v="2"/>
    <n v="158.9"/>
    <n v="59"/>
    <n v="23.4"/>
    <n v="80"/>
    <n v="138"/>
    <n v="79"/>
    <n v="12.3"/>
    <n v="40"/>
    <n v="88"/>
    <n v="5.4"/>
    <n v="46"/>
    <n v="82"/>
    <n v="280"/>
    <n v="81"/>
    <n v="131"/>
    <n v="67"/>
    <n v="0.89"/>
    <n v="0"/>
    <n v="0"/>
    <n v="0"/>
    <x v="0"/>
    <x v="1"/>
    <x v="2"/>
    <n v="1"/>
    <m/>
    <m/>
  </r>
  <r>
    <n v="2"/>
    <n v="68"/>
    <x v="2"/>
    <n v="157.5"/>
    <n v="51.1"/>
    <n v="20.6"/>
    <n v="82"/>
    <n v="156"/>
    <n v="73"/>
    <n v="12.7"/>
    <n v="40.5"/>
    <n v="100"/>
    <n v="5.6"/>
    <n v="27"/>
    <n v="41"/>
    <n v="51"/>
    <n v="47"/>
    <n v="95"/>
    <n v="68"/>
    <n v="0.64"/>
    <n v="0"/>
    <n v="0"/>
    <n v="0"/>
    <x v="0"/>
    <x v="2"/>
    <x v="2"/>
    <n v="1"/>
    <m/>
    <m/>
  </r>
  <r>
    <n v="2"/>
    <n v="68"/>
    <x v="2"/>
    <n v="160.19999999999999"/>
    <n v="51"/>
    <n v="19.899999999999999"/>
    <n v="77.8"/>
    <n v="117"/>
    <n v="62"/>
    <n v="11.9"/>
    <n v="38.4"/>
    <n v="88"/>
    <n v="5"/>
    <n v="26"/>
    <n v="20"/>
    <n v="8"/>
    <n v="51"/>
    <n v="108"/>
    <n v="88"/>
    <n v="0.66"/>
    <n v="0"/>
    <n v="0"/>
    <n v="0"/>
    <x v="0"/>
    <x v="2"/>
    <x v="2"/>
    <n v="1"/>
    <m/>
    <m/>
  </r>
  <r>
    <n v="2"/>
    <n v="68"/>
    <x v="2"/>
    <n v="160.6"/>
    <n v="60.1"/>
    <n v="23.3"/>
    <n v="82"/>
    <n v="115"/>
    <n v="74"/>
    <n v="14.2"/>
    <n v="45"/>
    <n v="92"/>
    <n v="5.6"/>
    <n v="17"/>
    <n v="18"/>
    <n v="5"/>
    <n v="73"/>
    <n v="124"/>
    <n v="44"/>
    <n v="0.67"/>
    <n v="0"/>
    <n v="0"/>
    <n v="0"/>
    <x v="0"/>
    <x v="2"/>
    <x v="2"/>
    <n v="1"/>
    <m/>
    <m/>
  </r>
  <r>
    <n v="2"/>
    <n v="68"/>
    <x v="2"/>
    <n v="152.19999999999999"/>
    <n v="50.7"/>
    <n v="21.9"/>
    <n v="88"/>
    <n v="112"/>
    <n v="72"/>
    <n v="13.5"/>
    <n v="44.3"/>
    <n v="85"/>
    <n v="5.6"/>
    <n v="25"/>
    <n v="7"/>
    <n v="26"/>
    <n v="114"/>
    <n v="148"/>
    <n v="85"/>
    <n v="0.62"/>
    <n v="0"/>
    <n v="0"/>
    <n v="0"/>
    <x v="0"/>
    <x v="2"/>
    <x v="2"/>
    <n v="1"/>
    <m/>
    <m/>
  </r>
  <r>
    <n v="2"/>
    <n v="68"/>
    <x v="2"/>
    <n v="153.1"/>
    <n v="47"/>
    <n v="20.100000000000001"/>
    <n v="72.8"/>
    <n v="154"/>
    <n v="95"/>
    <n v="13.8"/>
    <n v="44.2"/>
    <n v="85"/>
    <n v="5.2"/>
    <n v="34"/>
    <n v="45"/>
    <n v="18"/>
    <n v="156"/>
    <n v="129"/>
    <n v="73"/>
    <n v="0.55000000000000004"/>
    <n v="0"/>
    <n v="0"/>
    <n v="0"/>
    <x v="0"/>
    <x v="2"/>
    <x v="2"/>
    <n v="1"/>
    <m/>
    <m/>
  </r>
  <r>
    <n v="2"/>
    <n v="68"/>
    <x v="2"/>
    <n v="141.1"/>
    <n v="50.3"/>
    <n v="25.3"/>
    <n v="82.3"/>
    <n v="97"/>
    <n v="64"/>
    <n v="12.2"/>
    <n v="40.799999999999997"/>
    <n v="82"/>
    <n v="5.0999999999999996"/>
    <n v="25"/>
    <n v="20"/>
    <n v="33"/>
    <n v="91"/>
    <n v="145"/>
    <n v="57"/>
    <n v="0.63"/>
    <n v="1"/>
    <n v="0"/>
    <n v="0"/>
    <x v="0"/>
    <x v="2"/>
    <x v="2"/>
    <n v="1"/>
    <m/>
    <m/>
  </r>
  <r>
    <n v="2"/>
    <n v="69"/>
    <x v="2"/>
    <n v="150.1"/>
    <n v="60.8"/>
    <n v="27"/>
    <n v="87"/>
    <n v="108"/>
    <n v="73"/>
    <n v="12.7"/>
    <n v="41"/>
    <n v="87"/>
    <n v="5.0999999999999996"/>
    <n v="20"/>
    <n v="16"/>
    <n v="20"/>
    <n v="80"/>
    <n v="147"/>
    <n v="57"/>
    <n v="0.49"/>
    <n v="0"/>
    <n v="0"/>
    <n v="0"/>
    <x v="0"/>
    <x v="2"/>
    <x v="3"/>
    <n v="1"/>
    <m/>
    <m/>
  </r>
  <r>
    <n v="2"/>
    <n v="69"/>
    <x v="2"/>
    <n v="155.30000000000001"/>
    <n v="49.3"/>
    <n v="20.399999999999999"/>
    <n v="75.5"/>
    <n v="144"/>
    <n v="94"/>
    <n v="12.1"/>
    <n v="39.1"/>
    <n v="82"/>
    <n v="4.7"/>
    <n v="17"/>
    <n v="12"/>
    <n v="10"/>
    <n v="87"/>
    <n v="127"/>
    <n v="60"/>
    <n v="0.74"/>
    <n v="0"/>
    <n v="0"/>
    <n v="0"/>
    <x v="0"/>
    <x v="2"/>
    <x v="3"/>
    <n v="1"/>
    <m/>
    <m/>
  </r>
  <r>
    <n v="2"/>
    <n v="69"/>
    <x v="2"/>
    <n v="155.9"/>
    <n v="48.5"/>
    <n v="20"/>
    <n v="73"/>
    <n v="142"/>
    <n v="71"/>
    <n v="12.7"/>
    <n v="41.8"/>
    <n v="84"/>
    <n v="4.7"/>
    <n v="16"/>
    <n v="12"/>
    <n v="14"/>
    <n v="91"/>
    <n v="87"/>
    <n v="64"/>
    <n v="0.66"/>
    <n v="0"/>
    <n v="0"/>
    <n v="0"/>
    <x v="0"/>
    <x v="2"/>
    <x v="3"/>
    <n v="1"/>
    <m/>
    <m/>
  </r>
  <r>
    <n v="2"/>
    <n v="69"/>
    <x v="2"/>
    <n v="152.30000000000001"/>
    <n v="57.3"/>
    <n v="24.7"/>
    <n v="83"/>
    <n v="124"/>
    <n v="68"/>
    <n v="13.8"/>
    <n v="44.3"/>
    <n v="87"/>
    <n v="5.0999999999999996"/>
    <n v="32"/>
    <n v="46"/>
    <n v="21"/>
    <n v="141"/>
    <n v="160"/>
    <n v="76"/>
    <n v="0.53"/>
    <n v="0"/>
    <n v="0"/>
    <n v="0"/>
    <x v="0"/>
    <x v="2"/>
    <x v="3"/>
    <n v="1"/>
    <m/>
    <m/>
  </r>
  <r>
    <n v="2"/>
    <n v="69"/>
    <x v="2"/>
    <n v="146.30000000000001"/>
    <n v="45.4"/>
    <n v="21.2"/>
    <n v="75"/>
    <n v="135"/>
    <n v="79"/>
    <n v="13.7"/>
    <n v="43.7"/>
    <n v="80"/>
    <n v="5.4"/>
    <n v="25"/>
    <n v="11"/>
    <n v="13"/>
    <n v="60"/>
    <n v="150"/>
    <n v="83"/>
    <n v="0.54"/>
    <n v="0"/>
    <n v="0"/>
    <n v="1"/>
    <x v="0"/>
    <x v="2"/>
    <x v="3"/>
    <n v="1"/>
    <m/>
    <m/>
  </r>
  <r>
    <n v="2"/>
    <n v="69"/>
    <x v="2"/>
    <n v="146.19999999999999"/>
    <n v="50.9"/>
    <n v="23.8"/>
    <n v="87"/>
    <n v="101"/>
    <n v="61"/>
    <n v="12.4"/>
    <n v="39.6"/>
    <n v="88"/>
    <n v="5.3"/>
    <n v="30"/>
    <n v="23"/>
    <n v="9"/>
    <n v="54"/>
    <n v="135"/>
    <n v="61"/>
    <n v="0.71"/>
    <n v="0"/>
    <n v="0"/>
    <n v="0"/>
    <x v="0"/>
    <x v="2"/>
    <x v="2"/>
    <n v="0"/>
    <m/>
    <m/>
  </r>
  <r>
    <n v="2"/>
    <n v="69"/>
    <x v="2"/>
    <n v="150.69999999999999"/>
    <n v="53"/>
    <n v="23.3"/>
    <n v="86"/>
    <n v="128"/>
    <n v="84"/>
    <n v="13.3"/>
    <n v="42.9"/>
    <n v="88"/>
    <n v="5.2"/>
    <n v="14"/>
    <n v="20"/>
    <n v="17"/>
    <n v="186"/>
    <n v="103"/>
    <n v="65"/>
    <n v="0.54"/>
    <n v="1"/>
    <n v="0"/>
    <n v="0"/>
    <x v="0"/>
    <x v="1"/>
    <x v="2"/>
    <n v="0"/>
    <m/>
    <m/>
  </r>
  <r>
    <n v="2"/>
    <n v="69"/>
    <x v="2"/>
    <n v="151.4"/>
    <n v="52"/>
    <n v="22.7"/>
    <n v="86.7"/>
    <n v="114"/>
    <n v="54"/>
    <n v="12.6"/>
    <n v="38.9"/>
    <n v="83"/>
    <n v="5.3"/>
    <n v="23"/>
    <n v="17"/>
    <n v="21"/>
    <n v="60"/>
    <n v="106"/>
    <n v="89"/>
    <n v="0.6"/>
    <n v="0"/>
    <n v="0"/>
    <n v="0"/>
    <x v="0"/>
    <x v="1"/>
    <x v="2"/>
    <n v="1"/>
    <m/>
    <m/>
  </r>
  <r>
    <n v="2"/>
    <n v="69"/>
    <x v="2"/>
    <n v="140.69999999999999"/>
    <n v="46.6"/>
    <n v="23.5"/>
    <n v="73.5"/>
    <n v="129"/>
    <n v="80"/>
    <n v="13.8"/>
    <n v="44.4"/>
    <n v="88"/>
    <n v="5.3"/>
    <n v="19"/>
    <n v="18"/>
    <n v="15"/>
    <n v="75"/>
    <n v="174"/>
    <n v="96"/>
    <n v="0.84"/>
    <n v="0"/>
    <n v="0"/>
    <n v="0"/>
    <x v="0"/>
    <x v="2"/>
    <x v="2"/>
    <n v="1"/>
    <m/>
    <m/>
  </r>
  <r>
    <n v="2"/>
    <n v="69"/>
    <x v="2"/>
    <n v="151.19999999999999"/>
    <n v="51.5"/>
    <n v="22.5"/>
    <n v="74"/>
    <n v="132"/>
    <n v="89"/>
    <n v="12.3"/>
    <n v="37.4"/>
    <n v="77"/>
    <n v="5.0999999999999996"/>
    <n v="52"/>
    <n v="41"/>
    <n v="15"/>
    <n v="58"/>
    <n v="137"/>
    <n v="51"/>
    <n v="0.69"/>
    <n v="1"/>
    <n v="0"/>
    <n v="0"/>
    <x v="0"/>
    <x v="1"/>
    <x v="2"/>
    <n v="1"/>
    <m/>
    <m/>
  </r>
  <r>
    <n v="2"/>
    <n v="70"/>
    <x v="2"/>
    <n v="151.30000000000001"/>
    <n v="45.3"/>
    <n v="19.8"/>
    <n v="82.4"/>
    <n v="148"/>
    <n v="92"/>
    <n v="14.4"/>
    <n v="44.6"/>
    <n v="97"/>
    <n v="4.8"/>
    <n v="15"/>
    <n v="14"/>
    <n v="19"/>
    <n v="55"/>
    <n v="119"/>
    <n v="70"/>
    <n v="0.66"/>
    <n v="0"/>
    <n v="0"/>
    <n v="0"/>
    <x v="0"/>
    <x v="2"/>
    <x v="3"/>
    <n v="0"/>
    <m/>
    <m/>
  </r>
  <r>
    <n v="2"/>
    <n v="70"/>
    <x v="2"/>
    <n v="159.30000000000001"/>
    <n v="49.3"/>
    <n v="19.399999999999999"/>
    <n v="88"/>
    <n v="137"/>
    <n v="86"/>
    <n v="15.7"/>
    <n v="49.9"/>
    <n v="98"/>
    <n v="5.0999999999999996"/>
    <n v="27"/>
    <n v="21"/>
    <n v="21"/>
    <n v="96"/>
    <n v="123"/>
    <n v="75"/>
    <n v="0.67"/>
    <n v="0"/>
    <n v="0"/>
    <n v="0"/>
    <x v="0"/>
    <x v="2"/>
    <x v="3"/>
    <n v="1"/>
    <m/>
    <m/>
  </r>
  <r>
    <n v="2"/>
    <n v="70"/>
    <x v="2"/>
    <n v="147.80000000000001"/>
    <n v="57"/>
    <n v="26.1"/>
    <n v="84"/>
    <n v="96"/>
    <n v="63"/>
    <n v="13.6"/>
    <n v="42.2"/>
    <n v="86"/>
    <n v="4.5999999999999996"/>
    <n v="12"/>
    <n v="11"/>
    <n v="14"/>
    <n v="111"/>
    <n v="124"/>
    <n v="73"/>
    <n v="0.54"/>
    <n v="0"/>
    <n v="0"/>
    <n v="0"/>
    <x v="0"/>
    <x v="2"/>
    <x v="3"/>
    <n v="1"/>
    <m/>
    <m/>
  </r>
  <r>
    <n v="2"/>
    <n v="70"/>
    <x v="2"/>
    <n v="153.5"/>
    <n v="46.5"/>
    <n v="19.7"/>
    <n v="80"/>
    <n v="100"/>
    <n v="65"/>
    <n v="12.5"/>
    <n v="40.200000000000003"/>
    <n v="81"/>
    <n v="5.0999999999999996"/>
    <n v="21"/>
    <n v="21"/>
    <n v="23"/>
    <n v="115"/>
    <n v="133"/>
    <n v="50"/>
    <n v="0.63"/>
    <n v="0"/>
    <n v="0"/>
    <n v="0"/>
    <x v="0"/>
    <x v="2"/>
    <x v="3"/>
    <n v="1"/>
    <m/>
    <m/>
  </r>
  <r>
    <n v="2"/>
    <n v="70"/>
    <x v="2"/>
    <n v="146"/>
    <n v="51.2"/>
    <n v="24"/>
    <n v="88"/>
    <n v="130"/>
    <n v="81"/>
    <n v="14"/>
    <n v="43.9"/>
    <n v="94"/>
    <n v="5.3"/>
    <n v="16"/>
    <n v="9"/>
    <n v="15"/>
    <n v="306"/>
    <n v="83"/>
    <n v="42"/>
    <n v="0.73"/>
    <n v="0"/>
    <n v="0"/>
    <n v="0"/>
    <x v="0"/>
    <x v="2"/>
    <x v="3"/>
    <n v="1"/>
    <m/>
    <m/>
  </r>
  <r>
    <n v="2"/>
    <n v="70"/>
    <x v="2"/>
    <n v="146.4"/>
    <n v="53.4"/>
    <n v="24.9"/>
    <n v="87.7"/>
    <n v="101"/>
    <n v="68"/>
    <n v="12.7"/>
    <n v="39.299999999999997"/>
    <n v="94"/>
    <n v="5.4"/>
    <n v="19"/>
    <n v="18"/>
    <n v="17"/>
    <n v="98"/>
    <n v="150"/>
    <n v="65"/>
    <n v="0.54"/>
    <n v="0"/>
    <n v="0"/>
    <n v="1"/>
    <x v="0"/>
    <x v="2"/>
    <x v="3"/>
    <n v="1"/>
    <m/>
    <m/>
  </r>
  <r>
    <n v="2"/>
    <n v="70"/>
    <x v="2"/>
    <n v="148.9"/>
    <n v="44.4"/>
    <n v="20"/>
    <n v="74.8"/>
    <n v="158"/>
    <n v="87"/>
    <n v="11.9"/>
    <n v="36.9"/>
    <n v="89"/>
    <n v="5.0999999999999996"/>
    <n v="18"/>
    <n v="19"/>
    <n v="11"/>
    <n v="64"/>
    <n v="136"/>
    <n v="74"/>
    <n v="0.51"/>
    <n v="0"/>
    <n v="0"/>
    <n v="0"/>
    <x v="0"/>
    <x v="2"/>
    <x v="2"/>
    <n v="0"/>
    <m/>
    <m/>
  </r>
  <r>
    <n v="2"/>
    <n v="70"/>
    <x v="2"/>
    <n v="151.1"/>
    <n v="53.1"/>
    <n v="23.3"/>
    <n v="88"/>
    <n v="173"/>
    <n v="91"/>
    <n v="12.7"/>
    <n v="41.3"/>
    <n v="98"/>
    <n v="4.9000000000000004"/>
    <n v="21"/>
    <n v="12"/>
    <n v="20"/>
    <n v="54"/>
    <n v="126"/>
    <n v="66"/>
    <n v="0.86"/>
    <n v="0"/>
    <n v="0"/>
    <n v="1"/>
    <x v="0"/>
    <x v="1"/>
    <x v="2"/>
    <n v="0"/>
    <m/>
    <m/>
  </r>
  <r>
    <n v="2"/>
    <n v="70"/>
    <x v="2"/>
    <n v="152.6"/>
    <n v="58.7"/>
    <n v="25.2"/>
    <n v="84"/>
    <n v="125"/>
    <n v="73"/>
    <n v="13"/>
    <n v="41.5"/>
    <n v="108"/>
    <n v="5.8"/>
    <n v="19"/>
    <n v="20"/>
    <n v="19"/>
    <n v="186"/>
    <n v="103"/>
    <n v="44"/>
    <n v="0.65"/>
    <n v="1"/>
    <n v="0"/>
    <n v="1"/>
    <x v="0"/>
    <x v="2"/>
    <x v="2"/>
    <n v="0"/>
    <m/>
    <m/>
  </r>
  <r>
    <n v="2"/>
    <n v="70"/>
    <x v="2"/>
    <n v="140.5"/>
    <n v="42.8"/>
    <n v="21.7"/>
    <n v="77"/>
    <n v="131"/>
    <n v="62"/>
    <n v="14"/>
    <n v="42.2"/>
    <n v="86"/>
    <n v="5.2"/>
    <n v="20"/>
    <n v="13"/>
    <n v="9"/>
    <n v="71"/>
    <n v="186"/>
    <n v="90"/>
    <n v="0.61"/>
    <n v="0"/>
    <n v="0"/>
    <n v="0"/>
    <x v="0"/>
    <x v="1"/>
    <x v="2"/>
    <n v="1"/>
    <m/>
    <m/>
  </r>
  <r>
    <n v="2"/>
    <n v="70"/>
    <x v="2"/>
    <n v="158"/>
    <n v="57.3"/>
    <n v="23"/>
    <n v="86"/>
    <n v="132"/>
    <n v="78"/>
    <n v="13.5"/>
    <n v="42.9"/>
    <n v="98"/>
    <n v="5.0999999999999996"/>
    <n v="20"/>
    <n v="15"/>
    <n v="15"/>
    <n v="121"/>
    <n v="153"/>
    <n v="51"/>
    <n v="0.5"/>
    <n v="0"/>
    <n v="0"/>
    <n v="0"/>
    <x v="0"/>
    <x v="1"/>
    <x v="2"/>
    <n v="1"/>
    <m/>
    <m/>
  </r>
  <r>
    <n v="2"/>
    <n v="70"/>
    <x v="2"/>
    <n v="155.9"/>
    <n v="48.3"/>
    <n v="19.899999999999999"/>
    <n v="81.5"/>
    <n v="115"/>
    <n v="74"/>
    <n v="14.1"/>
    <n v="43.5"/>
    <n v="137"/>
    <n v="6.6"/>
    <n v="16"/>
    <n v="16"/>
    <n v="21"/>
    <n v="128"/>
    <n v="130"/>
    <n v="80"/>
    <n v="0.56000000000000005"/>
    <n v="0"/>
    <n v="0"/>
    <n v="0"/>
    <x v="0"/>
    <x v="1"/>
    <x v="2"/>
    <n v="1"/>
    <m/>
    <m/>
  </r>
  <r>
    <n v="2"/>
    <n v="70"/>
    <x v="2"/>
    <n v="147.69999999999999"/>
    <n v="52"/>
    <n v="23.8"/>
    <n v="78"/>
    <n v="158"/>
    <n v="106"/>
    <n v="13"/>
    <n v="39"/>
    <n v="95"/>
    <n v="5.3"/>
    <n v="21"/>
    <n v="23"/>
    <n v="19"/>
    <n v="102"/>
    <n v="138"/>
    <n v="71"/>
    <n v="0.66"/>
    <n v="0"/>
    <n v="0"/>
    <n v="0"/>
    <x v="0"/>
    <x v="2"/>
    <x v="2"/>
    <n v="1"/>
    <m/>
    <m/>
  </r>
  <r>
    <n v="2"/>
    <n v="71"/>
    <x v="2"/>
    <n v="154.80000000000001"/>
    <n v="46.8"/>
    <n v="19.5"/>
    <n v="72"/>
    <n v="105"/>
    <n v="65"/>
    <n v="11.7"/>
    <n v="37.6"/>
    <n v="73"/>
    <n v="5.5"/>
    <n v="37"/>
    <n v="33"/>
    <n v="26"/>
    <n v="46"/>
    <n v="83"/>
    <n v="67"/>
    <n v="0.32"/>
    <n v="0"/>
    <n v="0"/>
    <n v="0"/>
    <x v="0"/>
    <x v="2"/>
    <x v="3"/>
    <n v="1"/>
    <m/>
    <m/>
  </r>
  <r>
    <n v="2"/>
    <n v="71"/>
    <x v="2"/>
    <n v="150.5"/>
    <n v="47.3"/>
    <n v="20.9"/>
    <n v="76"/>
    <n v="176"/>
    <n v="101"/>
    <n v="12.6"/>
    <n v="40.1"/>
    <n v="100"/>
    <n v="5.7"/>
    <n v="18"/>
    <n v="15"/>
    <n v="14"/>
    <n v="94"/>
    <n v="154"/>
    <n v="68"/>
    <n v="0.53"/>
    <n v="0"/>
    <n v="0"/>
    <n v="0"/>
    <x v="0"/>
    <x v="2"/>
    <x v="3"/>
    <n v="1"/>
    <m/>
    <m/>
  </r>
  <r>
    <n v="2"/>
    <n v="71"/>
    <x v="2"/>
    <n v="158.30000000000001"/>
    <n v="59.1"/>
    <n v="23.6"/>
    <n v="86"/>
    <n v="120"/>
    <n v="67"/>
    <n v="12.5"/>
    <n v="39.1"/>
    <n v="89"/>
    <n v="5.2"/>
    <n v="35"/>
    <n v="23"/>
    <n v="17"/>
    <n v="104"/>
    <n v="145"/>
    <n v="87"/>
    <n v="0.67"/>
    <n v="0"/>
    <n v="0"/>
    <n v="0"/>
    <x v="0"/>
    <x v="2"/>
    <x v="3"/>
    <n v="1"/>
    <m/>
    <m/>
  </r>
  <r>
    <n v="2"/>
    <n v="71"/>
    <x v="2"/>
    <n v="145"/>
    <n v="51.2"/>
    <n v="24.4"/>
    <n v="80"/>
    <n v="134"/>
    <n v="81"/>
    <n v="11.5"/>
    <n v="35.700000000000003"/>
    <n v="91"/>
    <n v="5.2"/>
    <n v="20"/>
    <n v="15"/>
    <n v="11"/>
    <n v="69"/>
    <n v="99"/>
    <n v="66"/>
    <n v="0.45"/>
    <n v="1"/>
    <n v="0"/>
    <n v="0"/>
    <x v="0"/>
    <x v="2"/>
    <x v="3"/>
    <n v="1"/>
    <m/>
    <m/>
  </r>
  <r>
    <n v="2"/>
    <n v="71"/>
    <x v="2"/>
    <n v="155.19999999999999"/>
    <n v="48.1"/>
    <n v="20"/>
    <n v="82"/>
    <n v="103"/>
    <n v="71"/>
    <n v="13.2"/>
    <n v="41.9"/>
    <n v="84"/>
    <n v="4.8"/>
    <n v="48"/>
    <n v="59"/>
    <n v="192"/>
    <n v="94"/>
    <n v="137"/>
    <n v="61"/>
    <n v="0.67"/>
    <n v="1"/>
    <n v="0"/>
    <n v="0"/>
    <x v="0"/>
    <x v="1"/>
    <x v="1"/>
    <n v="1"/>
    <m/>
    <m/>
  </r>
  <r>
    <n v="2"/>
    <n v="71"/>
    <x v="2"/>
    <n v="153.30000000000001"/>
    <n v="51.8"/>
    <n v="22"/>
    <n v="89.2"/>
    <n v="113"/>
    <n v="70"/>
    <n v="12.3"/>
    <n v="39.299999999999997"/>
    <n v="92"/>
    <n v="5.4"/>
    <n v="17"/>
    <n v="13"/>
    <n v="16"/>
    <n v="99"/>
    <n v="96"/>
    <n v="73"/>
    <n v="0.48"/>
    <n v="0"/>
    <n v="0"/>
    <n v="0"/>
    <x v="0"/>
    <x v="2"/>
    <x v="2"/>
    <n v="1"/>
    <m/>
    <m/>
  </r>
  <r>
    <n v="2"/>
    <n v="71"/>
    <x v="2"/>
    <n v="153.19999999999999"/>
    <n v="48.2"/>
    <n v="20.5"/>
    <n v="81.5"/>
    <n v="118"/>
    <n v="65"/>
    <n v="11.8"/>
    <n v="36.700000000000003"/>
    <n v="83"/>
    <n v="5.0999999999999996"/>
    <n v="25"/>
    <n v="13"/>
    <n v="30"/>
    <n v="147"/>
    <n v="183"/>
    <n v="58"/>
    <n v="0.6"/>
    <n v="0"/>
    <n v="0"/>
    <n v="0"/>
    <x v="0"/>
    <x v="2"/>
    <x v="2"/>
    <n v="1"/>
    <m/>
    <m/>
  </r>
  <r>
    <n v="2"/>
    <n v="71"/>
    <x v="2"/>
    <n v="153"/>
    <n v="54.2"/>
    <n v="23.2"/>
    <n v="80.099999999999994"/>
    <n v="134"/>
    <n v="83"/>
    <n v="14.1"/>
    <n v="44.7"/>
    <n v="89"/>
    <n v="5.0999999999999996"/>
    <n v="23"/>
    <n v="25"/>
    <n v="25"/>
    <n v="186"/>
    <n v="126"/>
    <n v="57"/>
    <n v="0.64"/>
    <n v="1"/>
    <n v="0"/>
    <n v="1"/>
    <x v="0"/>
    <x v="2"/>
    <x v="2"/>
    <n v="1"/>
    <m/>
    <m/>
  </r>
  <r>
    <n v="2"/>
    <n v="72"/>
    <x v="2"/>
    <n v="146.69999999999999"/>
    <n v="54"/>
    <n v="25.1"/>
    <n v="86.5"/>
    <n v="119"/>
    <n v="79"/>
    <n v="12.8"/>
    <n v="39.700000000000003"/>
    <n v="91"/>
    <n v="5.9"/>
    <n v="19"/>
    <n v="15"/>
    <n v="20"/>
    <n v="121"/>
    <n v="170"/>
    <n v="70"/>
    <n v="0.64"/>
    <n v="0"/>
    <n v="0"/>
    <n v="0"/>
    <x v="0"/>
    <x v="2"/>
    <x v="3"/>
    <n v="0"/>
    <m/>
    <m/>
  </r>
  <r>
    <n v="2"/>
    <n v="72"/>
    <x v="2"/>
    <n v="154.4"/>
    <n v="53"/>
    <n v="22.2"/>
    <n v="77.5"/>
    <n v="96"/>
    <n v="70"/>
    <n v="12.9"/>
    <n v="41.2"/>
    <n v="90"/>
    <n v="5.4"/>
    <n v="29"/>
    <n v="19"/>
    <n v="13"/>
    <n v="91"/>
    <n v="131"/>
    <n v="72"/>
    <n v="0.7"/>
    <n v="0"/>
    <n v="0"/>
    <n v="0"/>
    <x v="0"/>
    <x v="2"/>
    <x v="3"/>
    <n v="1"/>
    <m/>
    <m/>
  </r>
  <r>
    <n v="2"/>
    <n v="72"/>
    <x v="2"/>
    <n v="155.6"/>
    <n v="58.2"/>
    <n v="24"/>
    <n v="92"/>
    <n v="94"/>
    <n v="63"/>
    <n v="12.5"/>
    <n v="39.700000000000003"/>
    <n v="88"/>
    <n v="5.2"/>
    <n v="17"/>
    <n v="10"/>
    <n v="13"/>
    <n v="96"/>
    <n v="127"/>
    <n v="72"/>
    <n v="0.56999999999999995"/>
    <n v="0"/>
    <n v="0"/>
    <n v="0"/>
    <x v="0"/>
    <x v="2"/>
    <x v="3"/>
    <n v="1"/>
    <m/>
    <m/>
  </r>
  <r>
    <n v="2"/>
    <n v="72"/>
    <x v="2"/>
    <n v="146.4"/>
    <n v="56.6"/>
    <n v="26.4"/>
    <n v="82.2"/>
    <n v="115"/>
    <n v="79"/>
    <n v="12.7"/>
    <n v="40"/>
    <n v="95"/>
    <n v="5"/>
    <n v="18"/>
    <n v="16"/>
    <n v="10"/>
    <n v="55"/>
    <n v="130"/>
    <n v="61"/>
    <n v="0.6"/>
    <n v="0"/>
    <n v="0"/>
    <n v="1"/>
    <x v="0"/>
    <x v="2"/>
    <x v="3"/>
    <n v="1"/>
    <m/>
    <m/>
  </r>
  <r>
    <n v="2"/>
    <n v="72"/>
    <x v="2"/>
    <n v="155.30000000000001"/>
    <n v="58.8"/>
    <n v="24.4"/>
    <n v="85"/>
    <n v="135"/>
    <n v="67"/>
    <n v="12.1"/>
    <n v="37.4"/>
    <n v="88"/>
    <n v="5.2"/>
    <n v="20"/>
    <n v="17"/>
    <n v="11"/>
    <n v="149"/>
    <n v="127"/>
    <n v="48"/>
    <n v="0.7"/>
    <n v="0"/>
    <n v="0"/>
    <n v="1"/>
    <x v="0"/>
    <x v="2"/>
    <x v="3"/>
    <n v="1"/>
    <m/>
    <m/>
  </r>
  <r>
    <n v="2"/>
    <n v="72"/>
    <x v="2"/>
    <n v="154.30000000000001"/>
    <n v="51.5"/>
    <n v="21.6"/>
    <n v="79.2"/>
    <n v="109"/>
    <n v="72"/>
    <n v="13.5"/>
    <n v="42.5"/>
    <n v="86"/>
    <n v="5.0999999999999996"/>
    <n v="21"/>
    <n v="17"/>
    <n v="17"/>
    <n v="79"/>
    <n v="123"/>
    <n v="100"/>
    <n v="0.86"/>
    <n v="1"/>
    <n v="0"/>
    <n v="0"/>
    <x v="0"/>
    <x v="1"/>
    <x v="1"/>
    <n v="1"/>
    <m/>
    <m/>
  </r>
  <r>
    <n v="2"/>
    <n v="72"/>
    <x v="2"/>
    <n v="142.6"/>
    <n v="46"/>
    <n v="22.6"/>
    <n v="74.3"/>
    <n v="101"/>
    <n v="66"/>
    <n v="10.9"/>
    <n v="35.700000000000003"/>
    <n v="84"/>
    <n v="5"/>
    <n v="20"/>
    <n v="11"/>
    <n v="9"/>
    <n v="76"/>
    <n v="166"/>
    <n v="67"/>
    <n v="0.56999999999999995"/>
    <n v="0"/>
    <n v="0"/>
    <n v="1"/>
    <x v="0"/>
    <x v="1"/>
    <x v="2"/>
    <n v="0"/>
    <m/>
    <m/>
  </r>
  <r>
    <n v="2"/>
    <n v="72"/>
    <x v="2"/>
    <n v="150.69999999999999"/>
    <n v="50.4"/>
    <n v="22.2"/>
    <n v="80"/>
    <n v="134"/>
    <n v="85"/>
    <n v="13.1"/>
    <n v="41.2"/>
    <n v="90"/>
    <n v="5.5"/>
    <n v="23"/>
    <n v="14"/>
    <n v="13"/>
    <n v="121"/>
    <n v="145"/>
    <n v="59"/>
    <n v="0.72"/>
    <n v="0"/>
    <n v="0"/>
    <n v="1"/>
    <x v="0"/>
    <x v="2"/>
    <x v="2"/>
    <n v="0"/>
    <m/>
    <m/>
  </r>
  <r>
    <n v="2"/>
    <n v="72"/>
    <x v="2"/>
    <n v="148"/>
    <n v="53.9"/>
    <n v="24.6"/>
    <n v="87"/>
    <n v="148"/>
    <n v="92"/>
    <n v="14.6"/>
    <n v="47"/>
    <n v="88"/>
    <n v="5.5"/>
    <n v="20"/>
    <n v="23"/>
    <n v="19"/>
    <n v="105"/>
    <n v="128"/>
    <n v="66"/>
    <n v="0.55000000000000004"/>
    <n v="0"/>
    <n v="0"/>
    <n v="0"/>
    <x v="0"/>
    <x v="1"/>
    <x v="2"/>
    <n v="1"/>
    <m/>
    <m/>
  </r>
  <r>
    <n v="2"/>
    <n v="72"/>
    <x v="2"/>
    <n v="153.1"/>
    <n v="52.4"/>
    <n v="22.4"/>
    <n v="79"/>
    <n v="119"/>
    <n v="67"/>
    <n v="13.2"/>
    <n v="42.4"/>
    <n v="97"/>
    <n v="5.8"/>
    <n v="17"/>
    <n v="6"/>
    <n v="18"/>
    <n v="113"/>
    <n v="96"/>
    <n v="40"/>
    <n v="0.48"/>
    <n v="0"/>
    <n v="0"/>
    <n v="0"/>
    <x v="0"/>
    <x v="1"/>
    <x v="2"/>
    <n v="1"/>
    <m/>
    <m/>
  </r>
  <r>
    <n v="2"/>
    <n v="72"/>
    <x v="2"/>
    <n v="154"/>
    <n v="45.6"/>
    <n v="19.2"/>
    <n v="82.5"/>
    <n v="117"/>
    <n v="78"/>
    <n v="13.7"/>
    <n v="43.5"/>
    <n v="92"/>
    <n v="5"/>
    <n v="18"/>
    <n v="19"/>
    <n v="14"/>
    <n v="88"/>
    <n v="139"/>
    <n v="56"/>
    <n v="0.56999999999999995"/>
    <n v="0"/>
    <n v="0"/>
    <n v="0"/>
    <x v="0"/>
    <x v="2"/>
    <x v="2"/>
    <n v="1"/>
    <m/>
    <m/>
  </r>
  <r>
    <n v="2"/>
    <n v="72"/>
    <x v="2"/>
    <n v="143.9"/>
    <n v="49.6"/>
    <n v="24"/>
    <n v="75.5"/>
    <n v="136"/>
    <n v="50"/>
    <n v="13.7"/>
    <n v="44.7"/>
    <n v="112"/>
    <n v="6.9"/>
    <n v="34"/>
    <n v="24"/>
    <n v="43"/>
    <n v="283"/>
    <n v="128"/>
    <n v="53"/>
    <n v="0.6"/>
    <n v="0"/>
    <n v="0"/>
    <n v="0"/>
    <x v="0"/>
    <x v="2"/>
    <x v="2"/>
    <n v="1"/>
    <m/>
    <m/>
  </r>
  <r>
    <n v="2"/>
    <n v="72"/>
    <x v="2"/>
    <n v="156.5"/>
    <n v="44.4"/>
    <n v="18.100000000000001"/>
    <n v="71.5"/>
    <n v="135"/>
    <n v="81"/>
    <n v="12.7"/>
    <n v="41.3"/>
    <n v="106"/>
    <n v="5.5"/>
    <n v="24"/>
    <n v="17"/>
    <n v="17"/>
    <n v="78"/>
    <n v="91"/>
    <n v="76"/>
    <n v="0.56000000000000005"/>
    <n v="1"/>
    <n v="0"/>
    <n v="0"/>
    <x v="0"/>
    <x v="1"/>
    <x v="2"/>
    <n v="1"/>
    <m/>
    <m/>
  </r>
  <r>
    <n v="2"/>
    <n v="73"/>
    <x v="2"/>
    <n v="145.6"/>
    <n v="40.799999999999997"/>
    <n v="19.2"/>
    <n v="76"/>
    <n v="115"/>
    <n v="73"/>
    <n v="11.6"/>
    <n v="38.799999999999997"/>
    <n v="92"/>
    <n v="5.0999999999999996"/>
    <n v="21"/>
    <n v="16"/>
    <n v="19"/>
    <n v="99"/>
    <n v="109"/>
    <n v="60"/>
    <n v="0.53"/>
    <n v="0"/>
    <n v="0"/>
    <n v="0"/>
    <x v="0"/>
    <x v="2"/>
    <x v="3"/>
    <n v="1"/>
    <m/>
    <m/>
  </r>
  <r>
    <n v="2"/>
    <n v="73"/>
    <x v="2"/>
    <n v="152.80000000000001"/>
    <n v="56.3"/>
    <n v="24.1"/>
    <n v="85.7"/>
    <n v="173"/>
    <n v="78"/>
    <n v="11.6"/>
    <n v="37.6"/>
    <n v="86"/>
    <n v="5.5"/>
    <n v="21"/>
    <n v="10"/>
    <n v="14"/>
    <n v="105"/>
    <n v="118"/>
    <n v="42"/>
    <n v="0.78"/>
    <n v="0"/>
    <n v="0"/>
    <n v="1"/>
    <x v="0"/>
    <x v="2"/>
    <x v="3"/>
    <n v="1"/>
    <m/>
    <m/>
  </r>
  <r>
    <n v="2"/>
    <n v="73"/>
    <x v="2"/>
    <n v="152.69999999999999"/>
    <n v="39.4"/>
    <n v="16.899999999999999"/>
    <n v="70.5"/>
    <n v="103"/>
    <n v="58"/>
    <n v="14.2"/>
    <n v="43.3"/>
    <n v="85"/>
    <n v="5.3"/>
    <n v="24"/>
    <n v="20"/>
    <n v="12"/>
    <n v="49"/>
    <n v="111"/>
    <n v="75"/>
    <n v="0.53"/>
    <n v="0"/>
    <n v="0"/>
    <n v="0"/>
    <x v="0"/>
    <x v="0"/>
    <x v="2"/>
    <n v="0"/>
    <m/>
    <m/>
  </r>
  <r>
    <n v="2"/>
    <n v="73"/>
    <x v="2"/>
    <n v="146.80000000000001"/>
    <n v="41.9"/>
    <n v="19.399999999999999"/>
    <n v="74.3"/>
    <n v="148"/>
    <n v="70"/>
    <n v="11.5"/>
    <n v="37.799999999999997"/>
    <n v="85"/>
    <n v="5.4"/>
    <n v="22"/>
    <n v="15"/>
    <n v="51"/>
    <n v="82"/>
    <n v="132"/>
    <n v="86"/>
    <n v="0.65"/>
    <n v="1"/>
    <n v="0"/>
    <n v="0"/>
    <x v="0"/>
    <x v="2"/>
    <x v="2"/>
    <n v="0"/>
    <m/>
    <m/>
  </r>
  <r>
    <n v="2"/>
    <n v="73"/>
    <x v="2"/>
    <n v="147.9"/>
    <n v="43.9"/>
    <n v="20.100000000000001"/>
    <n v="80.3"/>
    <n v="167"/>
    <n v="96"/>
    <n v="13.3"/>
    <n v="39.5"/>
    <n v="122"/>
    <n v="6.6"/>
    <n v="24"/>
    <n v="20"/>
    <n v="25"/>
    <n v="120"/>
    <n v="149"/>
    <n v="57"/>
    <n v="0.45"/>
    <n v="0"/>
    <n v="0"/>
    <n v="1"/>
    <x v="0"/>
    <x v="2"/>
    <x v="2"/>
    <n v="0"/>
    <m/>
    <m/>
  </r>
  <r>
    <n v="2"/>
    <n v="73"/>
    <x v="2"/>
    <n v="142"/>
    <n v="49.4"/>
    <n v="24.5"/>
    <n v="79.5"/>
    <n v="108"/>
    <n v="60"/>
    <n v="13.5"/>
    <n v="42.7"/>
    <n v="88"/>
    <n v="5.4"/>
    <n v="22"/>
    <n v="16"/>
    <n v="17"/>
    <n v="117"/>
    <n v="161"/>
    <n v="56"/>
    <n v="0.61"/>
    <n v="0"/>
    <n v="0"/>
    <n v="0"/>
    <x v="0"/>
    <x v="2"/>
    <x v="2"/>
    <n v="1"/>
    <m/>
    <m/>
  </r>
  <r>
    <n v="2"/>
    <n v="73"/>
    <x v="2"/>
    <n v="151"/>
    <n v="52.3"/>
    <n v="22.9"/>
    <n v="77.8"/>
    <n v="147"/>
    <n v="86"/>
    <n v="11.8"/>
    <n v="39.1"/>
    <n v="87"/>
    <n v="5.0999999999999996"/>
    <n v="25"/>
    <n v="20"/>
    <n v="23"/>
    <n v="64"/>
    <n v="61"/>
    <n v="95"/>
    <n v="0.61"/>
    <n v="1"/>
    <n v="0"/>
    <n v="0"/>
    <x v="0"/>
    <x v="1"/>
    <x v="2"/>
    <n v="1"/>
    <m/>
    <m/>
  </r>
  <r>
    <n v="2"/>
    <n v="73"/>
    <x v="2"/>
    <n v="147"/>
    <n v="49.4"/>
    <n v="22.9"/>
    <n v="85.2"/>
    <n v="170"/>
    <n v="77"/>
    <n v="14.8"/>
    <n v="47.7"/>
    <n v="135"/>
    <n v="7.4"/>
    <n v="26"/>
    <n v="26"/>
    <n v="16"/>
    <n v="61"/>
    <n v="123"/>
    <n v="89"/>
    <n v="0.69"/>
    <n v="1"/>
    <n v="1"/>
    <n v="0"/>
    <x v="0"/>
    <x v="2"/>
    <x v="2"/>
    <n v="1"/>
    <m/>
    <m/>
  </r>
  <r>
    <n v="2"/>
    <n v="74"/>
    <x v="2"/>
    <n v="149.69999999999999"/>
    <n v="52.9"/>
    <n v="23.6"/>
    <n v="85.5"/>
    <n v="139"/>
    <n v="71"/>
    <n v="13.3"/>
    <n v="43.5"/>
    <n v="148"/>
    <n v="6.1"/>
    <n v="33"/>
    <n v="30"/>
    <n v="33"/>
    <n v="134"/>
    <n v="139"/>
    <n v="64"/>
    <n v="0.61"/>
    <n v="1"/>
    <n v="1"/>
    <n v="0"/>
    <x v="0"/>
    <x v="2"/>
    <x v="3"/>
    <n v="0"/>
    <m/>
    <m/>
  </r>
  <r>
    <n v="2"/>
    <n v="74"/>
    <x v="2"/>
    <n v="143.6"/>
    <n v="54.5"/>
    <n v="26.4"/>
    <n v="88.3"/>
    <n v="113"/>
    <n v="65"/>
    <n v="11.9"/>
    <n v="36.5"/>
    <n v="92"/>
    <n v="5.4"/>
    <n v="22"/>
    <n v="21"/>
    <n v="32"/>
    <n v="164"/>
    <n v="140"/>
    <n v="48"/>
    <n v="0.81"/>
    <n v="1"/>
    <n v="0"/>
    <n v="1"/>
    <x v="0"/>
    <x v="2"/>
    <x v="3"/>
    <n v="0"/>
    <m/>
    <m/>
  </r>
  <r>
    <n v="2"/>
    <n v="74"/>
    <x v="2"/>
    <n v="152.6"/>
    <n v="54.1"/>
    <n v="23.2"/>
    <n v="78.5"/>
    <n v="131"/>
    <n v="75"/>
    <n v="12.5"/>
    <n v="38.1"/>
    <n v="102"/>
    <n v="5.2"/>
    <n v="24"/>
    <n v="14"/>
    <n v="14"/>
    <n v="80"/>
    <n v="98"/>
    <n v="60"/>
    <n v="0.57999999999999996"/>
    <n v="1"/>
    <n v="0"/>
    <n v="0"/>
    <x v="0"/>
    <x v="2"/>
    <x v="3"/>
    <n v="1"/>
    <m/>
    <m/>
  </r>
  <r>
    <n v="2"/>
    <n v="74"/>
    <x v="2"/>
    <n v="146.4"/>
    <n v="37.9"/>
    <n v="17.7"/>
    <n v="75"/>
    <n v="140"/>
    <n v="84"/>
    <n v="12.8"/>
    <n v="41"/>
    <n v="82"/>
    <n v="5.0999999999999996"/>
    <n v="24"/>
    <n v="15"/>
    <n v="22"/>
    <n v="140"/>
    <n v="120"/>
    <n v="70"/>
    <n v="0.72"/>
    <n v="0"/>
    <n v="0"/>
    <n v="1"/>
    <x v="0"/>
    <x v="2"/>
    <x v="3"/>
    <n v="1"/>
    <m/>
    <m/>
  </r>
  <r>
    <n v="2"/>
    <n v="74"/>
    <x v="2"/>
    <n v="139.5"/>
    <n v="47.4"/>
    <n v="24.4"/>
    <n v="83.4"/>
    <n v="119"/>
    <n v="63"/>
    <n v="13.4"/>
    <n v="42.1"/>
    <n v="94"/>
    <n v="5.3"/>
    <n v="28"/>
    <n v="20"/>
    <n v="16"/>
    <n v="113"/>
    <n v="144"/>
    <n v="73"/>
    <n v="0.53"/>
    <n v="0"/>
    <n v="0"/>
    <n v="1"/>
    <x v="0"/>
    <x v="2"/>
    <x v="2"/>
    <n v="0"/>
    <m/>
    <m/>
  </r>
  <r>
    <n v="2"/>
    <n v="74"/>
    <x v="2"/>
    <n v="156.19999999999999"/>
    <n v="51.2"/>
    <n v="21"/>
    <n v="84.4"/>
    <n v="149"/>
    <n v="78"/>
    <n v="10"/>
    <n v="34.200000000000003"/>
    <n v="169"/>
    <n v="5.8"/>
    <n v="13"/>
    <n v="13"/>
    <n v="10"/>
    <n v="111"/>
    <n v="84"/>
    <n v="33"/>
    <n v="0.48"/>
    <n v="0"/>
    <n v="0"/>
    <n v="0"/>
    <x v="0"/>
    <x v="2"/>
    <x v="2"/>
    <n v="1"/>
    <m/>
    <m/>
  </r>
  <r>
    <n v="2"/>
    <n v="74"/>
    <x v="2"/>
    <n v="157"/>
    <n v="62.3"/>
    <n v="25.3"/>
    <n v="89.5"/>
    <n v="127"/>
    <n v="80"/>
    <s v=" "/>
    <s v=" "/>
    <n v="96"/>
    <s v=" "/>
    <n v="24"/>
    <n v="20"/>
    <n v="16"/>
    <n v="196"/>
    <n v="124"/>
    <n v="54"/>
    <s v=" "/>
    <n v="0"/>
    <n v="0"/>
    <n v="0"/>
    <x v="0"/>
    <x v="2"/>
    <x v="2"/>
    <n v="1"/>
    <m/>
    <m/>
  </r>
  <r>
    <n v="2"/>
    <n v="74"/>
    <x v="2"/>
    <n v="142.6"/>
    <n v="38.6"/>
    <n v="19"/>
    <n v="62.4"/>
    <n v="143"/>
    <n v="80"/>
    <n v="12.3"/>
    <n v="39.9"/>
    <n v="76"/>
    <n v="4.9000000000000004"/>
    <n v="24"/>
    <n v="13"/>
    <n v="15"/>
    <n v="53"/>
    <n v="120"/>
    <n v="82"/>
    <n v="0.61"/>
    <n v="1"/>
    <n v="0"/>
    <n v="0"/>
    <x v="0"/>
    <x v="2"/>
    <x v="2"/>
    <n v="1"/>
    <m/>
    <m/>
  </r>
  <r>
    <n v="2"/>
    <n v="74"/>
    <x v="2"/>
    <n v="156.1"/>
    <n v="49.3"/>
    <n v="20.2"/>
    <n v="80"/>
    <n v="111"/>
    <n v="68"/>
    <n v="14.6"/>
    <n v="46.7"/>
    <n v="99"/>
    <n v="5.7"/>
    <n v="20"/>
    <n v="18"/>
    <n v="27"/>
    <n v="95"/>
    <n v="145"/>
    <n v="74"/>
    <n v="0.64"/>
    <n v="0"/>
    <n v="0"/>
    <n v="1"/>
    <x v="0"/>
    <x v="1"/>
    <x v="2"/>
    <n v="1"/>
    <m/>
    <m/>
  </r>
  <r>
    <n v="1"/>
    <n v="27"/>
    <x v="0"/>
    <n v="177.5"/>
    <n v="84.7"/>
    <n v="26.9"/>
    <n v="94"/>
    <n v="126"/>
    <n v="90"/>
    <n v="16.3"/>
    <s v=" "/>
    <n v="78"/>
    <s v=" "/>
    <n v="36"/>
    <n v="80"/>
    <n v="75"/>
    <n v="306"/>
    <n v="164"/>
    <n v="35"/>
    <s v=" "/>
    <n v="0"/>
    <n v="0"/>
    <n v="0"/>
    <x v="1"/>
    <x v="1"/>
    <x v="2"/>
    <n v="0"/>
    <n v="93"/>
    <m/>
  </r>
  <r>
    <n v="1"/>
    <n v="47"/>
    <x v="0"/>
    <n v="168.8"/>
    <n v="65.900000000000006"/>
    <n v="23.1"/>
    <n v="86.5"/>
    <n v="136"/>
    <n v="86"/>
    <n v="15.2"/>
    <n v="47"/>
    <n v="81"/>
    <n v="4.9000000000000004"/>
    <n v="26"/>
    <n v="44"/>
    <n v="162"/>
    <n v="190"/>
    <n v="131"/>
    <n v="53"/>
    <n v="0.77"/>
    <n v="1"/>
    <n v="0"/>
    <n v="0"/>
    <x v="1"/>
    <x v="0"/>
    <x v="1"/>
    <n v="1"/>
    <n v="84"/>
    <m/>
  </r>
  <r>
    <n v="1"/>
    <n v="53"/>
    <x v="0"/>
    <n v="165.6"/>
    <n v="76"/>
    <n v="27.7"/>
    <n v="89"/>
    <n v="113"/>
    <n v="72"/>
    <n v="15.2"/>
    <n v="45.9"/>
    <n v="99"/>
    <n v="5.5"/>
    <n v="25"/>
    <n v="47"/>
    <n v="37"/>
    <n v="223"/>
    <n v="155"/>
    <n v="44"/>
    <n v="0.82"/>
    <n v="1"/>
    <n v="0"/>
    <n v="0"/>
    <x v="1"/>
    <x v="1"/>
    <x v="2"/>
    <n v="1"/>
    <n v="89"/>
    <m/>
  </r>
  <r>
    <n v="1"/>
    <n v="54"/>
    <x v="0"/>
    <n v="170.2"/>
    <n v="80.3"/>
    <n v="27.7"/>
    <n v="94.5"/>
    <n v="127"/>
    <n v="94"/>
    <n v="17"/>
    <n v="51.6"/>
    <n v="82"/>
    <n v="5.4"/>
    <n v="21"/>
    <n v="19"/>
    <n v="35"/>
    <n v="153"/>
    <n v="148"/>
    <n v="56"/>
    <n v="0.66"/>
    <n v="1"/>
    <n v="0"/>
    <n v="0"/>
    <x v="1"/>
    <x v="2"/>
    <x v="2"/>
    <n v="1"/>
    <n v="91"/>
    <m/>
  </r>
  <r>
    <n v="1"/>
    <n v="55"/>
    <x v="0"/>
    <n v="169.5"/>
    <n v="67.2"/>
    <n v="23.4"/>
    <n v="89.5"/>
    <n v="133"/>
    <n v="76"/>
    <n v="15"/>
    <n v="47.5"/>
    <n v="90"/>
    <n v="5.0999999999999996"/>
    <n v="22"/>
    <n v="16"/>
    <n v="55"/>
    <n v="119"/>
    <n v="105"/>
    <n v="70"/>
    <n v="0.83"/>
    <n v="1"/>
    <n v="0"/>
    <n v="1"/>
    <x v="1"/>
    <x v="1"/>
    <x v="1"/>
    <n v="1"/>
    <n v="86"/>
    <m/>
  </r>
  <r>
    <n v="1"/>
    <n v="67"/>
    <x v="0"/>
    <n v="157.19999999999999"/>
    <n v="57.4"/>
    <n v="23.2"/>
    <n v="86"/>
    <n v="138"/>
    <n v="78"/>
    <n v="16.100000000000001"/>
    <n v="50.9"/>
    <n v="128"/>
    <n v="6.6"/>
    <n v="22"/>
    <n v="9"/>
    <n v="33"/>
    <n v="163"/>
    <n v="124"/>
    <n v="43"/>
    <n v="0.64"/>
    <n v="0"/>
    <n v="1"/>
    <n v="0"/>
    <x v="1"/>
    <x v="0"/>
    <x v="1"/>
    <n v="1"/>
    <n v="85"/>
    <m/>
  </r>
  <r>
    <n v="1"/>
    <n v="35"/>
    <x v="1"/>
    <n v="174.7"/>
    <n v="79.5"/>
    <n v="26"/>
    <n v="89.3"/>
    <n v="124"/>
    <n v="73"/>
    <n v="14.1"/>
    <s v=" "/>
    <n v="94"/>
    <s v=" "/>
    <n v="16"/>
    <n v="17"/>
    <n v="21"/>
    <n v="156"/>
    <n v="113"/>
    <n v="42"/>
    <s v=" "/>
    <n v="0"/>
    <n v="0"/>
    <n v="0"/>
    <x v="1"/>
    <x v="2"/>
    <x v="3"/>
    <n v="0"/>
    <m/>
    <m/>
  </r>
  <r>
    <n v="1"/>
    <n v="61"/>
    <x v="1"/>
    <n v="169.2"/>
    <n v="67.3"/>
    <n v="23.5"/>
    <n v="85.5"/>
    <n v="145"/>
    <n v="83"/>
    <n v="14.2"/>
    <n v="44.3"/>
    <n v="107"/>
    <n v="5.5"/>
    <n v="17"/>
    <n v="16"/>
    <n v="78"/>
    <n v="115"/>
    <n v="94"/>
    <n v="79"/>
    <n v="0.73"/>
    <n v="1"/>
    <n v="0"/>
    <n v="0"/>
    <x v="1"/>
    <x v="0"/>
    <x v="0"/>
    <n v="1"/>
    <m/>
    <n v="2"/>
  </r>
  <r>
    <n v="1"/>
    <n v="63"/>
    <x v="1"/>
    <n v="168.8"/>
    <n v="64.2"/>
    <n v="22.5"/>
    <n v="86"/>
    <n v="138"/>
    <n v="83"/>
    <n v="14.7"/>
    <n v="45.5"/>
    <n v="76"/>
    <n v="4.3"/>
    <n v="20"/>
    <n v="9"/>
    <n v="39"/>
    <n v="87"/>
    <n v="145"/>
    <n v="81"/>
    <n v="0.68"/>
    <n v="1"/>
    <n v="0"/>
    <n v="0"/>
    <x v="1"/>
    <x v="0"/>
    <x v="0"/>
    <n v="1"/>
    <m/>
    <n v="3"/>
  </r>
  <r>
    <n v="1"/>
    <n v="66"/>
    <x v="1"/>
    <n v="161.1"/>
    <n v="61.8"/>
    <n v="23.8"/>
    <n v="89.6"/>
    <n v="131"/>
    <n v="84"/>
    <n v="14.4"/>
    <n v="45.5"/>
    <n v="92"/>
    <n v="5.3"/>
    <n v="38"/>
    <n v="45"/>
    <n v="282"/>
    <n v="99"/>
    <n v="131"/>
    <n v="62"/>
    <n v="0.72"/>
    <n v="0"/>
    <n v="0"/>
    <n v="0"/>
    <x v="1"/>
    <x v="1"/>
    <x v="2"/>
    <n v="1"/>
    <m/>
    <m/>
  </r>
  <r>
    <n v="1"/>
    <n v="66"/>
    <x v="1"/>
    <n v="158.5"/>
    <n v="60.7"/>
    <n v="24.2"/>
    <n v="86.5"/>
    <n v="119"/>
    <n v="73"/>
    <n v="15.6"/>
    <n v="50.7"/>
    <n v="96"/>
    <n v="5.7"/>
    <n v="23"/>
    <n v="28"/>
    <n v="29"/>
    <n v="83"/>
    <n v="85"/>
    <n v="40"/>
    <n v="0.71"/>
    <n v="0"/>
    <n v="0"/>
    <n v="1"/>
    <x v="1"/>
    <x v="2"/>
    <x v="2"/>
    <n v="1"/>
    <m/>
    <m/>
  </r>
  <r>
    <n v="1"/>
    <n v="68"/>
    <x v="1"/>
    <n v="174.4"/>
    <n v="71.8"/>
    <n v="23.6"/>
    <n v="92"/>
    <n v="161"/>
    <n v="103"/>
    <n v="14.4"/>
    <n v="45.1"/>
    <n v="92"/>
    <n v="4.8"/>
    <n v="19"/>
    <n v="15"/>
    <n v="45"/>
    <n v="57"/>
    <n v="101"/>
    <n v="58"/>
    <n v="1.06"/>
    <n v="1"/>
    <n v="0"/>
    <n v="0"/>
    <x v="1"/>
    <x v="0"/>
    <x v="1"/>
    <n v="1"/>
    <m/>
    <m/>
  </r>
  <r>
    <n v="1"/>
    <n v="23"/>
    <x v="2"/>
    <n v="173.5"/>
    <n v="71.900000000000006"/>
    <n v="23.9"/>
    <n v="77.5"/>
    <n v="136"/>
    <n v="80"/>
    <n v="14.9"/>
    <s v=" "/>
    <n v="86"/>
    <s v=" "/>
    <n v="16"/>
    <n v="14"/>
    <n v="14"/>
    <n v="43"/>
    <n v="126"/>
    <n v="54"/>
    <s v=" "/>
    <n v="0"/>
    <n v="0"/>
    <n v="0"/>
    <x v="1"/>
    <x v="2"/>
    <x v="3"/>
    <n v="1"/>
    <m/>
    <m/>
  </r>
  <r>
    <n v="1"/>
    <n v="27"/>
    <x v="2"/>
    <n v="181.3"/>
    <n v="70"/>
    <n v="21.3"/>
    <n v="81.5"/>
    <n v="117"/>
    <n v="71"/>
    <n v="15.2"/>
    <s v=" "/>
    <n v="87"/>
    <s v=" "/>
    <n v="21"/>
    <n v="14"/>
    <n v="15"/>
    <n v="60"/>
    <n v="121"/>
    <n v="66"/>
    <s v=" "/>
    <n v="0"/>
    <n v="0"/>
    <n v="0"/>
    <x v="1"/>
    <x v="1"/>
    <x v="4"/>
    <n v="0"/>
    <m/>
    <n v="3"/>
  </r>
  <r>
    <n v="1"/>
    <n v="32"/>
    <x v="2"/>
    <n v="178.4"/>
    <n v="59.9"/>
    <n v="18.8"/>
    <n v="68.5"/>
    <n v="119"/>
    <n v="64"/>
    <n v="14.8"/>
    <s v=" "/>
    <n v="85"/>
    <s v=" "/>
    <n v="18"/>
    <n v="10"/>
    <n v="22"/>
    <n v="73"/>
    <n v="126"/>
    <n v="67"/>
    <s v=" "/>
    <n v="0"/>
    <n v="0"/>
    <n v="0"/>
    <x v="1"/>
    <x v="1"/>
    <x v="2"/>
    <n v="1"/>
    <m/>
    <m/>
  </r>
  <r>
    <n v="1"/>
    <n v="35"/>
    <x v="2"/>
    <n v="171.9"/>
    <n v="62.7"/>
    <n v="21.2"/>
    <n v="79"/>
    <n v="120"/>
    <n v="68"/>
    <n v="14"/>
    <n v="43.2"/>
    <n v="81"/>
    <n v="5"/>
    <n v="18"/>
    <n v="18"/>
    <n v="12"/>
    <n v="43"/>
    <n v="43"/>
    <n v="66"/>
    <n v="0.82"/>
    <n v="0"/>
    <n v="0"/>
    <n v="0"/>
    <x v="1"/>
    <x v="1"/>
    <x v="4"/>
    <n v="1"/>
    <m/>
    <n v="3"/>
  </r>
  <r>
    <n v="1"/>
    <n v="36"/>
    <x v="2"/>
    <n v="165.5"/>
    <n v="64.900000000000006"/>
    <n v="23.7"/>
    <n v="83"/>
    <n v="123"/>
    <n v="88"/>
    <n v="15.2"/>
    <n v="47.9"/>
    <n v="90"/>
    <n v="5"/>
    <n v="18"/>
    <n v="30"/>
    <n v="43"/>
    <n v="235"/>
    <n v="135"/>
    <n v="48"/>
    <n v="0.83"/>
    <n v="0"/>
    <n v="0"/>
    <n v="0"/>
    <x v="1"/>
    <x v="1"/>
    <x v="1"/>
    <n v="1"/>
    <m/>
    <m/>
  </r>
  <r>
    <n v="1"/>
    <n v="37"/>
    <x v="2"/>
    <n v="166.2"/>
    <n v="49"/>
    <n v="17.7"/>
    <n v="65.7"/>
    <n v="115"/>
    <n v="72"/>
    <n v="16.399999999999999"/>
    <n v="49.6"/>
    <n v="80"/>
    <n v="4.8"/>
    <n v="25"/>
    <n v="41"/>
    <n v="35"/>
    <n v="61"/>
    <n v="138"/>
    <n v="73"/>
    <n v="0.7"/>
    <n v="0"/>
    <n v="0"/>
    <n v="0"/>
    <x v="1"/>
    <x v="2"/>
    <x v="2"/>
    <n v="1"/>
    <m/>
    <m/>
  </r>
  <r>
    <n v="1"/>
    <n v="38"/>
    <x v="2"/>
    <n v="181.2"/>
    <n v="57.3"/>
    <n v="17.5"/>
    <n v="64"/>
    <n v="123"/>
    <n v="84"/>
    <n v="12.2"/>
    <s v=" "/>
    <n v="90"/>
    <s v=" "/>
    <n v="19"/>
    <n v="16"/>
    <n v="32"/>
    <n v="73"/>
    <n v="140"/>
    <n v="66"/>
    <s v=" "/>
    <n v="0"/>
    <n v="0"/>
    <n v="0"/>
    <x v="1"/>
    <x v="1"/>
    <x v="2"/>
    <n v="1"/>
    <m/>
    <m/>
  </r>
  <r>
    <n v="1"/>
    <n v="44"/>
    <x v="2"/>
    <n v="171"/>
    <n v="67.099999999999994"/>
    <n v="22.9"/>
    <n v="84.5"/>
    <n v="140"/>
    <n v="93"/>
    <n v="16.8"/>
    <s v=" "/>
    <n v="135"/>
    <s v=" "/>
    <n v="35"/>
    <n v="51"/>
    <n v="289"/>
    <n v="226"/>
    <n v="134"/>
    <n v="72"/>
    <s v=" "/>
    <n v="0"/>
    <n v="0"/>
    <n v="0"/>
    <x v="1"/>
    <x v="0"/>
    <x v="4"/>
    <n v="1"/>
    <m/>
    <n v="4"/>
  </r>
  <r>
    <n v="1"/>
    <n v="45"/>
    <x v="2"/>
    <n v="159.30000000000001"/>
    <n v="60.4"/>
    <n v="23.8"/>
    <n v="84"/>
    <n v="151"/>
    <n v="101"/>
    <n v="17.3"/>
    <n v="51.4"/>
    <n v="88"/>
    <n v="4.7"/>
    <n v="22"/>
    <n v="38"/>
    <n v="32"/>
    <n v="136"/>
    <n v="161"/>
    <n v="58"/>
    <n v="0.81"/>
    <n v="0"/>
    <n v="0"/>
    <n v="0"/>
    <x v="1"/>
    <x v="1"/>
    <x v="1"/>
    <n v="1"/>
    <m/>
    <m/>
  </r>
  <r>
    <n v="1"/>
    <n v="45"/>
    <x v="2"/>
    <n v="169.3"/>
    <n v="52.8"/>
    <n v="18.399999999999999"/>
    <n v="66"/>
    <n v="107"/>
    <n v="82"/>
    <n v="16.3"/>
    <n v="50.6"/>
    <n v="87"/>
    <n v="4.8"/>
    <n v="20"/>
    <n v="16"/>
    <n v="12"/>
    <n v="64"/>
    <n v="90"/>
    <n v="68"/>
    <n v="0.91"/>
    <n v="0"/>
    <n v="0"/>
    <n v="0"/>
    <x v="1"/>
    <x v="2"/>
    <x v="2"/>
    <n v="0"/>
    <m/>
    <m/>
  </r>
  <r>
    <n v="1"/>
    <n v="46"/>
    <x v="2"/>
    <n v="166.2"/>
    <n v="49.3"/>
    <n v="17.8"/>
    <n v="67"/>
    <n v="117"/>
    <n v="57"/>
    <n v="12.2"/>
    <n v="37.700000000000003"/>
    <n v="82"/>
    <n v="4.7"/>
    <n v="34"/>
    <n v="25"/>
    <n v="65"/>
    <n v="50"/>
    <n v="81"/>
    <n v="121"/>
    <n v="0.75"/>
    <n v="0"/>
    <n v="0"/>
    <n v="0"/>
    <x v="1"/>
    <x v="0"/>
    <x v="1"/>
    <n v="0"/>
    <m/>
    <m/>
  </r>
  <r>
    <n v="1"/>
    <n v="48"/>
    <x v="2"/>
    <n v="165.9"/>
    <n v="55.3"/>
    <n v="20.100000000000001"/>
    <n v="73"/>
    <n v="90"/>
    <n v="57"/>
    <n v="14.4"/>
    <n v="44.8"/>
    <n v="80"/>
    <n v="4.8"/>
    <n v="15"/>
    <n v="13"/>
    <n v="21"/>
    <n v="110"/>
    <n v="143"/>
    <n v="56"/>
    <n v="0.69"/>
    <n v="0"/>
    <n v="0"/>
    <n v="0"/>
    <x v="1"/>
    <x v="1"/>
    <x v="4"/>
    <n v="0"/>
    <m/>
    <n v="4"/>
  </r>
  <r>
    <n v="1"/>
    <n v="48"/>
    <x v="2"/>
    <n v="175.9"/>
    <n v="73.400000000000006"/>
    <n v="23.7"/>
    <n v="86.8"/>
    <n v="119"/>
    <n v="80"/>
    <n v="17.2"/>
    <n v="54.6"/>
    <n v="97"/>
    <n v="4.9000000000000004"/>
    <n v="33"/>
    <n v="41"/>
    <n v="272"/>
    <n v="127"/>
    <n v="130"/>
    <n v="62"/>
    <n v="0.77"/>
    <n v="0"/>
    <n v="0"/>
    <n v="0"/>
    <x v="1"/>
    <x v="0"/>
    <x v="1"/>
    <n v="1"/>
    <m/>
    <m/>
  </r>
  <r>
    <n v="1"/>
    <n v="48"/>
    <x v="2"/>
    <n v="162.1"/>
    <n v="43.5"/>
    <n v="16.600000000000001"/>
    <n v="66"/>
    <n v="123"/>
    <n v="91"/>
    <n v="13.1"/>
    <n v="41.1"/>
    <n v="97"/>
    <n v="4.8"/>
    <n v="19"/>
    <n v="18"/>
    <n v="65"/>
    <n v="78"/>
    <n v="109"/>
    <n v="58"/>
    <n v="0.43"/>
    <n v="0"/>
    <n v="0"/>
    <n v="0"/>
    <x v="1"/>
    <x v="2"/>
    <x v="2"/>
    <n v="0"/>
    <m/>
    <m/>
  </r>
  <r>
    <n v="1"/>
    <n v="49"/>
    <x v="2"/>
    <n v="158.69999999999999"/>
    <n v="57.9"/>
    <n v="23"/>
    <n v="78"/>
    <n v="128"/>
    <n v="93"/>
    <n v="15.9"/>
    <n v="49.9"/>
    <n v="97"/>
    <n v="5"/>
    <n v="27"/>
    <n v="23"/>
    <n v="18"/>
    <n v="101"/>
    <n v="92"/>
    <n v="58"/>
    <n v="0.64"/>
    <n v="0"/>
    <n v="0"/>
    <n v="0"/>
    <x v="1"/>
    <x v="0"/>
    <x v="0"/>
    <n v="1"/>
    <m/>
    <n v="2"/>
  </r>
  <r>
    <n v="1"/>
    <n v="50"/>
    <x v="2"/>
    <n v="170.6"/>
    <n v="63"/>
    <n v="21.6"/>
    <n v="80.5"/>
    <n v="126"/>
    <n v="83"/>
    <n v="15.3"/>
    <n v="44.2"/>
    <n v="112"/>
    <n v="5.3"/>
    <n v="27"/>
    <n v="27"/>
    <n v="676"/>
    <n v="106"/>
    <n v="82"/>
    <n v="72"/>
    <n v="0.76"/>
    <n v="0"/>
    <n v="0"/>
    <n v="0"/>
    <x v="1"/>
    <x v="1"/>
    <x v="4"/>
    <n v="1"/>
    <m/>
    <n v="3"/>
  </r>
  <r>
    <n v="1"/>
    <n v="53"/>
    <x v="2"/>
    <n v="163.19999999999999"/>
    <n v="63.6"/>
    <n v="23.9"/>
    <n v="83"/>
    <n v="118"/>
    <n v="77"/>
    <n v="14.7"/>
    <n v="44.7"/>
    <n v="100"/>
    <n v="5"/>
    <n v="22"/>
    <n v="15"/>
    <n v="40"/>
    <n v="92"/>
    <n v="119"/>
    <n v="52"/>
    <n v="0.63"/>
    <n v="1"/>
    <n v="0"/>
    <n v="1"/>
    <x v="1"/>
    <x v="0"/>
    <x v="0"/>
    <n v="1"/>
    <m/>
    <n v="3"/>
  </r>
  <r>
    <n v="1"/>
    <n v="54"/>
    <x v="2"/>
    <n v="170.9"/>
    <n v="69.3"/>
    <n v="23.7"/>
    <n v="82"/>
    <n v="111"/>
    <n v="85"/>
    <n v="15.3"/>
    <n v="46.4"/>
    <n v="84"/>
    <n v="5.2"/>
    <n v="14"/>
    <n v="11"/>
    <n v="33"/>
    <n v="174"/>
    <n v="131"/>
    <n v="45"/>
    <n v="0.74"/>
    <n v="0"/>
    <n v="0"/>
    <n v="0"/>
    <x v="1"/>
    <x v="2"/>
    <x v="3"/>
    <n v="1"/>
    <m/>
    <m/>
  </r>
  <r>
    <n v="1"/>
    <n v="54"/>
    <x v="2"/>
    <n v="171.3"/>
    <n v="71.3"/>
    <n v="24.3"/>
    <n v="83"/>
    <n v="139"/>
    <n v="81"/>
    <n v="14"/>
    <n v="44"/>
    <n v="107"/>
    <n v="5"/>
    <n v="28"/>
    <n v="23"/>
    <n v="71"/>
    <n v="214"/>
    <n v="131"/>
    <n v="97"/>
    <n v="0.7"/>
    <n v="0"/>
    <n v="0"/>
    <n v="0"/>
    <x v="1"/>
    <x v="0"/>
    <x v="0"/>
    <n v="1"/>
    <m/>
    <n v="3"/>
  </r>
  <r>
    <n v="1"/>
    <n v="54"/>
    <x v="2"/>
    <n v="167"/>
    <n v="62"/>
    <n v="22.2"/>
    <n v="80.5"/>
    <n v="91"/>
    <n v="56"/>
    <n v="15"/>
    <n v="47.6"/>
    <n v="78"/>
    <n v="4.9000000000000004"/>
    <n v="22"/>
    <n v="27"/>
    <n v="20"/>
    <n v="85"/>
    <n v="127"/>
    <n v="63"/>
    <n v="0.71"/>
    <n v="0"/>
    <n v="0"/>
    <n v="0"/>
    <x v="1"/>
    <x v="1"/>
    <x v="2"/>
    <n v="1"/>
    <m/>
    <m/>
  </r>
  <r>
    <n v="1"/>
    <n v="60"/>
    <x v="2"/>
    <n v="167.5"/>
    <n v="60.9"/>
    <n v="21.7"/>
    <n v="79"/>
    <n v="117"/>
    <n v="78"/>
    <n v="15.7"/>
    <s v=" "/>
    <n v="87"/>
    <s v=" "/>
    <n v="25"/>
    <n v="10"/>
    <n v="18"/>
    <n v="196"/>
    <n v="109"/>
    <n v="44"/>
    <s v=" "/>
    <n v="0"/>
    <n v="0"/>
    <n v="0"/>
    <x v="1"/>
    <x v="0"/>
    <x v="0"/>
    <n v="0"/>
    <m/>
    <n v="2"/>
  </r>
  <r>
    <n v="1"/>
    <n v="61"/>
    <x v="2"/>
    <n v="164.7"/>
    <n v="64.099999999999994"/>
    <n v="23.6"/>
    <n v="82"/>
    <n v="147"/>
    <n v="82"/>
    <n v="16.600000000000001"/>
    <n v="47.8"/>
    <n v="245"/>
    <n v="9.1"/>
    <n v="26"/>
    <n v="40"/>
    <n v="59"/>
    <n v="201"/>
    <n v="109"/>
    <n v="54"/>
    <n v="0.73"/>
    <n v="0"/>
    <n v="1"/>
    <n v="1"/>
    <x v="1"/>
    <x v="0"/>
    <x v="1"/>
    <n v="1"/>
    <m/>
    <m/>
  </r>
  <r>
    <n v="1"/>
    <n v="61"/>
    <x v="2"/>
    <n v="158.9"/>
    <n v="55.1"/>
    <n v="21.8"/>
    <n v="76.5"/>
    <n v="137"/>
    <n v="91"/>
    <n v="13.4"/>
    <n v="42.2"/>
    <n v="85"/>
    <n v="4.8"/>
    <n v="21"/>
    <n v="17"/>
    <n v="25"/>
    <n v="104"/>
    <n v="108"/>
    <n v="51"/>
    <n v="0.69"/>
    <n v="1"/>
    <n v="0"/>
    <n v="1"/>
    <x v="1"/>
    <x v="0"/>
    <x v="2"/>
    <n v="1"/>
    <m/>
    <m/>
  </r>
  <r>
    <n v="1"/>
    <n v="64"/>
    <x v="2"/>
    <n v="161"/>
    <n v="60.5"/>
    <n v="23.3"/>
    <n v="83"/>
    <n v="156"/>
    <n v="93"/>
    <n v="14.4"/>
    <n v="43.9"/>
    <n v="108"/>
    <n v="5.2"/>
    <n v="27"/>
    <n v="28"/>
    <n v="64"/>
    <n v="253"/>
    <n v="129"/>
    <n v="41"/>
    <n v="0.7"/>
    <n v="1"/>
    <n v="0"/>
    <n v="0"/>
    <x v="1"/>
    <x v="1"/>
    <x v="1"/>
    <n v="1"/>
    <m/>
    <m/>
  </r>
  <r>
    <n v="1"/>
    <n v="66"/>
    <x v="2"/>
    <n v="159"/>
    <n v="60.2"/>
    <n v="23.8"/>
    <n v="81.5"/>
    <n v="140"/>
    <n v="108"/>
    <n v="14"/>
    <n v="43.1"/>
    <n v="110"/>
    <n v="5.5"/>
    <n v="21"/>
    <n v="17"/>
    <n v="131"/>
    <n v="90"/>
    <n v="75"/>
    <n v="64"/>
    <n v="0.77"/>
    <n v="0"/>
    <n v="0"/>
    <n v="0"/>
    <x v="1"/>
    <x v="0"/>
    <x v="1"/>
    <n v="1"/>
    <m/>
    <m/>
  </r>
  <r>
    <n v="1"/>
    <n v="66"/>
    <x v="2"/>
    <n v="140.9"/>
    <n v="42.9"/>
    <n v="21.6"/>
    <n v="74.3"/>
    <n v="189"/>
    <n v="96"/>
    <n v="14.6"/>
    <n v="45.4"/>
    <n v="129"/>
    <n v="5.2"/>
    <n v="137"/>
    <n v="49"/>
    <n v="753"/>
    <n v="164"/>
    <n v="54"/>
    <n v="54"/>
    <n v="0.55000000000000004"/>
    <n v="0"/>
    <n v="0"/>
    <n v="0"/>
    <x v="1"/>
    <x v="0"/>
    <x v="1"/>
    <n v="1"/>
    <m/>
    <m/>
  </r>
  <r>
    <n v="1"/>
    <n v="66"/>
    <x v="2"/>
    <n v="158.30000000000001"/>
    <n v="51.2"/>
    <n v="20.399999999999999"/>
    <n v="78.2"/>
    <n v="101"/>
    <n v="56"/>
    <n v="13.3"/>
    <n v="42.3"/>
    <n v="89"/>
    <n v="4.7"/>
    <n v="18"/>
    <n v="13"/>
    <n v="16"/>
    <n v="81"/>
    <n v="170"/>
    <n v="36"/>
    <n v="0.9"/>
    <n v="0"/>
    <n v="0"/>
    <n v="1"/>
    <x v="1"/>
    <x v="2"/>
    <x v="2"/>
    <n v="1"/>
    <m/>
    <m/>
  </r>
  <r>
    <n v="1"/>
    <n v="67"/>
    <x v="2"/>
    <n v="160"/>
    <n v="52"/>
    <n v="20.3"/>
    <n v="82"/>
    <n v="91"/>
    <n v="63"/>
    <n v="12.1"/>
    <n v="39.5"/>
    <n v="86"/>
    <n v="5.6"/>
    <n v="22"/>
    <n v="13"/>
    <n v="16"/>
    <n v="84"/>
    <n v="118"/>
    <n v="55"/>
    <n v="0.6"/>
    <n v="1"/>
    <n v="0"/>
    <n v="0"/>
    <x v="1"/>
    <x v="2"/>
    <x v="3"/>
    <n v="0"/>
    <m/>
    <m/>
  </r>
  <r>
    <n v="1"/>
    <n v="67"/>
    <x v="2"/>
    <n v="156.9"/>
    <n v="48.3"/>
    <n v="19.600000000000001"/>
    <n v="75.5"/>
    <n v="142"/>
    <n v="84"/>
    <n v="15.2"/>
    <n v="46.7"/>
    <n v="93"/>
    <n v="5"/>
    <n v="66"/>
    <n v="51"/>
    <n v="604"/>
    <n v="194"/>
    <n v="79"/>
    <n v="56"/>
    <n v="0.67"/>
    <n v="1"/>
    <n v="0"/>
    <n v="0"/>
    <x v="1"/>
    <x v="0"/>
    <x v="1"/>
    <n v="1"/>
    <m/>
    <m/>
  </r>
  <r>
    <n v="1"/>
    <n v="68"/>
    <x v="2"/>
    <n v="163.69999999999999"/>
    <n v="43.7"/>
    <n v="16.3"/>
    <n v="62"/>
    <n v="127"/>
    <n v="79"/>
    <n v="14.1"/>
    <n v="44.1"/>
    <n v="79"/>
    <n v="5"/>
    <n v="41"/>
    <n v="27"/>
    <n v="50"/>
    <n v="59"/>
    <n v="81"/>
    <n v="76"/>
    <n v="0.68"/>
    <n v="0"/>
    <n v="0"/>
    <n v="0"/>
    <x v="1"/>
    <x v="0"/>
    <x v="0"/>
    <n v="1"/>
    <m/>
    <n v="2"/>
  </r>
  <r>
    <n v="1"/>
    <n v="68"/>
    <x v="2"/>
    <n v="165.4"/>
    <n v="62.1"/>
    <n v="22.7"/>
    <n v="77"/>
    <n v="160"/>
    <n v="86"/>
    <n v="14"/>
    <n v="44.1"/>
    <n v="100"/>
    <n v="5.7"/>
    <n v="27"/>
    <n v="14"/>
    <n v="29"/>
    <n v="85"/>
    <n v="122"/>
    <n v="56"/>
    <n v="0.95"/>
    <n v="0"/>
    <n v="0"/>
    <n v="0"/>
    <x v="1"/>
    <x v="0"/>
    <x v="2"/>
    <n v="1"/>
    <m/>
    <m/>
  </r>
  <r>
    <n v="1"/>
    <n v="70"/>
    <x v="2"/>
    <n v="166.4"/>
    <n v="70.900000000000006"/>
    <n v="25.6"/>
    <n v="94"/>
    <n v="124"/>
    <n v="77"/>
    <n v="16"/>
    <n v="48.8"/>
    <n v="99"/>
    <n v="5.7"/>
    <n v="26"/>
    <n v="28"/>
    <n v="15"/>
    <n v="57"/>
    <n v="103"/>
    <n v="65"/>
    <n v="0.6"/>
    <n v="0"/>
    <n v="0"/>
    <n v="0"/>
    <x v="1"/>
    <x v="2"/>
    <x v="3"/>
    <n v="1"/>
    <m/>
    <m/>
  </r>
  <r>
    <n v="1"/>
    <n v="70"/>
    <x v="2"/>
    <n v="168"/>
    <n v="55.7"/>
    <n v="19.7"/>
    <n v="80.5"/>
    <n v="153"/>
    <n v="76"/>
    <n v="15.5"/>
    <n v="47.1"/>
    <n v="144"/>
    <n v="6.4"/>
    <n v="20"/>
    <n v="26"/>
    <n v="39"/>
    <n v="64"/>
    <n v="80"/>
    <n v="52"/>
    <n v="0.52"/>
    <n v="0"/>
    <n v="1"/>
    <n v="0"/>
    <x v="1"/>
    <x v="2"/>
    <x v="2"/>
    <n v="1"/>
    <m/>
    <m/>
  </r>
  <r>
    <n v="1"/>
    <n v="71"/>
    <x v="2"/>
    <n v="162.9"/>
    <n v="70.400000000000006"/>
    <n v="26.5"/>
    <n v="92.5"/>
    <n v="119"/>
    <n v="68"/>
    <n v="14.8"/>
    <n v="44.6"/>
    <n v="86"/>
    <n v="5.0999999999999996"/>
    <n v="20"/>
    <n v="11"/>
    <n v="30"/>
    <n v="106"/>
    <n v="185"/>
    <n v="48"/>
    <n v="0.74"/>
    <n v="0"/>
    <n v="0"/>
    <n v="0"/>
    <x v="1"/>
    <x v="0"/>
    <x v="2"/>
    <n v="1"/>
    <m/>
    <m/>
  </r>
  <r>
    <n v="1"/>
    <n v="74"/>
    <x v="2"/>
    <n v="157.5"/>
    <n v="47.1"/>
    <n v="19"/>
    <n v="76.5"/>
    <n v="141"/>
    <n v="62"/>
    <n v="14.5"/>
    <n v="45.2"/>
    <n v="83"/>
    <n v="4.9000000000000004"/>
    <n v="26"/>
    <n v="14"/>
    <n v="19"/>
    <n v="141"/>
    <n v="90"/>
    <n v="62"/>
    <n v="0.71"/>
    <n v="0"/>
    <n v="0"/>
    <n v="0"/>
    <x v="1"/>
    <x v="2"/>
    <x v="3"/>
    <n v="1"/>
    <m/>
    <m/>
  </r>
  <r>
    <n v="1"/>
    <n v="75"/>
    <x v="2"/>
    <n v="162.30000000000001"/>
    <n v="52.7"/>
    <n v="20"/>
    <n v="77.5"/>
    <n v="137"/>
    <n v="85"/>
    <n v="16.600000000000001"/>
    <n v="53.4"/>
    <n v="122"/>
    <n v="5.9"/>
    <n v="26"/>
    <n v="28"/>
    <n v="29"/>
    <n v="150"/>
    <n v="117"/>
    <n v="69"/>
    <n v="0.78"/>
    <n v="0"/>
    <n v="1"/>
    <n v="1"/>
    <x v="1"/>
    <x v="2"/>
    <x v="3"/>
    <n v="1"/>
    <m/>
    <m/>
  </r>
  <r>
    <n v="2"/>
    <n v="65"/>
    <x v="0"/>
    <n v="157.5"/>
    <n v="82.6"/>
    <n v="33.299999999999997"/>
    <n v="106.2"/>
    <n v="149"/>
    <n v="98"/>
    <n v="13.7"/>
    <n v="44.9"/>
    <n v="119"/>
    <n v="6.4"/>
    <n v="14"/>
    <n v="12"/>
    <n v="15"/>
    <n v="222"/>
    <n v="121"/>
    <n v="51"/>
    <n v="0.48"/>
    <n v="1"/>
    <n v="0"/>
    <n v="0"/>
    <x v="1"/>
    <x v="2"/>
    <x v="2"/>
    <n v="0"/>
    <n v="102"/>
    <m/>
  </r>
  <r>
    <n v="2"/>
    <n v="21"/>
    <x v="2"/>
    <n v="154.4"/>
    <n v="45.3"/>
    <n v="19"/>
    <n v="77"/>
    <n v="110"/>
    <n v="73"/>
    <n v="14.6"/>
    <s v=" "/>
    <n v="84"/>
    <s v=" "/>
    <n v="18"/>
    <n v="15"/>
    <n v="23"/>
    <n v="154"/>
    <n v="108"/>
    <n v="44"/>
    <s v=" "/>
    <n v="0"/>
    <n v="0"/>
    <n v="0"/>
    <x v="1"/>
    <x v="2"/>
    <x v="2"/>
    <n v="0"/>
    <m/>
    <m/>
  </r>
  <r>
    <n v="2"/>
    <n v="29"/>
    <x v="2"/>
    <n v="163.30000000000001"/>
    <n v="63.3"/>
    <n v="23.7"/>
    <n v="77"/>
    <n v="108"/>
    <n v="74"/>
    <n v="13.7"/>
    <n v="45"/>
    <n v="81"/>
    <n v="4.7"/>
    <n v="16"/>
    <n v="12"/>
    <n v="13"/>
    <n v="71"/>
    <n v="85"/>
    <n v="59"/>
    <n v="0.57999999999999996"/>
    <n v="0"/>
    <n v="0"/>
    <n v="0"/>
    <x v="1"/>
    <x v="1"/>
    <x v="2"/>
    <n v="1"/>
    <m/>
    <m/>
  </r>
  <r>
    <n v="2"/>
    <n v="36"/>
    <x v="2"/>
    <n v="149.5"/>
    <n v="62.2"/>
    <n v="27.8"/>
    <n v="85.5"/>
    <n v="111"/>
    <n v="86"/>
    <n v="12.8"/>
    <s v=" "/>
    <n v="85"/>
    <s v=" "/>
    <n v="11"/>
    <n v="7"/>
    <n v="11"/>
    <n v="76"/>
    <n v="134"/>
    <n v="53"/>
    <s v=" "/>
    <n v="0"/>
    <n v="0"/>
    <n v="0"/>
    <x v="1"/>
    <x v="1"/>
    <x v="2"/>
    <n v="1"/>
    <m/>
    <m/>
  </r>
  <r>
    <n v="2"/>
    <n v="37"/>
    <x v="2"/>
    <n v="162.1"/>
    <n v="51.1"/>
    <n v="19.399999999999999"/>
    <n v="67"/>
    <n v="121"/>
    <n v="78"/>
    <n v="14.3"/>
    <s v=" "/>
    <n v="83"/>
    <s v=" "/>
    <n v="21"/>
    <n v="18"/>
    <n v="14"/>
    <n v="64"/>
    <n v="103"/>
    <n v="74"/>
    <s v=" "/>
    <n v="0"/>
    <n v="0"/>
    <n v="0"/>
    <x v="1"/>
    <x v="0"/>
    <x v="1"/>
    <n v="0"/>
    <m/>
    <m/>
  </r>
  <r>
    <n v="2"/>
    <n v="38"/>
    <x v="2"/>
    <n v="160.30000000000001"/>
    <n v="58.6"/>
    <n v="22.8"/>
    <n v="82.2"/>
    <n v="112"/>
    <n v="68"/>
    <n v="9"/>
    <n v="32.200000000000003"/>
    <n v="93"/>
    <n v="5.0999999999999996"/>
    <n v="16"/>
    <n v="14"/>
    <n v="13"/>
    <n v="49"/>
    <n v="105"/>
    <n v="90"/>
    <n v="0.52"/>
    <n v="0"/>
    <n v="0"/>
    <n v="0"/>
    <x v="1"/>
    <x v="0"/>
    <x v="1"/>
    <n v="1"/>
    <m/>
    <m/>
  </r>
  <r>
    <n v="2"/>
    <n v="38"/>
    <x v="2"/>
    <n v="150.69999999999999"/>
    <n v="55.2"/>
    <n v="24.3"/>
    <n v="85"/>
    <n v="136"/>
    <n v="90"/>
    <n v="13.5"/>
    <n v="42"/>
    <n v="84"/>
    <n v="4.5999999999999996"/>
    <n v="17"/>
    <n v="17"/>
    <n v="24"/>
    <n v="98"/>
    <n v="82"/>
    <n v="79"/>
    <n v="0.44"/>
    <n v="0"/>
    <n v="0"/>
    <n v="0"/>
    <x v="1"/>
    <x v="0"/>
    <x v="1"/>
    <n v="1"/>
    <m/>
    <m/>
  </r>
  <r>
    <n v="2"/>
    <n v="39"/>
    <x v="2"/>
    <n v="156.69999999999999"/>
    <n v="54.9"/>
    <n v="22.4"/>
    <n v="77"/>
    <n v="113"/>
    <n v="68"/>
    <n v="14.8"/>
    <s v=" "/>
    <n v="78"/>
    <n v="4.3"/>
    <n v="16"/>
    <n v="6"/>
    <n v="16"/>
    <n v="40"/>
    <n v="85"/>
    <n v="70"/>
    <s v=" "/>
    <n v="0"/>
    <n v="0"/>
    <n v="0"/>
    <x v="1"/>
    <x v="1"/>
    <x v="2"/>
    <n v="0"/>
    <m/>
    <m/>
  </r>
  <r>
    <n v="2"/>
    <n v="41"/>
    <x v="2"/>
    <n v="166.6"/>
    <n v="63.9"/>
    <n v="23"/>
    <n v="88"/>
    <n v="134"/>
    <n v="86"/>
    <n v="14.1"/>
    <n v="44.7"/>
    <n v="89"/>
    <n v="4.8"/>
    <n v="20"/>
    <n v="15"/>
    <n v="83"/>
    <n v="66"/>
    <n v="76"/>
    <n v="72"/>
    <n v="0.54"/>
    <n v="0"/>
    <n v="0"/>
    <n v="0"/>
    <x v="1"/>
    <x v="0"/>
    <x v="1"/>
    <n v="1"/>
    <m/>
    <m/>
  </r>
  <r>
    <n v="2"/>
    <n v="42"/>
    <x v="2"/>
    <n v="162"/>
    <n v="48.5"/>
    <n v="18.5"/>
    <n v="74"/>
    <n v="128"/>
    <n v="57"/>
    <n v="15.7"/>
    <n v="48.5"/>
    <n v="82"/>
    <n v="4.8"/>
    <n v="21"/>
    <n v="10"/>
    <n v="19"/>
    <n v="111"/>
    <n v="143"/>
    <n v="81"/>
    <n v="0.73"/>
    <n v="0"/>
    <n v="0"/>
    <n v="0"/>
    <x v="1"/>
    <x v="1"/>
    <x v="0"/>
    <n v="0"/>
    <m/>
    <n v="3"/>
  </r>
  <r>
    <n v="2"/>
    <n v="44"/>
    <x v="2"/>
    <n v="160.80000000000001"/>
    <n v="53.4"/>
    <n v="20.7"/>
    <n v="75"/>
    <n v="103"/>
    <n v="75"/>
    <n v="12.3"/>
    <n v="39.700000000000003"/>
    <n v="91"/>
    <n v="4.9000000000000004"/>
    <n v="15"/>
    <n v="16"/>
    <n v="22"/>
    <n v="100"/>
    <n v="129"/>
    <n v="59"/>
    <n v="0.55000000000000004"/>
    <n v="0"/>
    <n v="0"/>
    <n v="0"/>
    <x v="1"/>
    <x v="1"/>
    <x v="1"/>
    <n v="0"/>
    <m/>
    <m/>
  </r>
  <r>
    <n v="2"/>
    <n v="48"/>
    <x v="2"/>
    <n v="157.1"/>
    <n v="48.7"/>
    <n v="19.7"/>
    <n v="67"/>
    <n v="102"/>
    <n v="69"/>
    <n v="13.3"/>
    <n v="41.3"/>
    <n v="79"/>
    <n v="4.7"/>
    <n v="14"/>
    <n v="14"/>
    <n v="14"/>
    <n v="81"/>
    <n v="163"/>
    <n v="82"/>
    <n v="0.5"/>
    <n v="0"/>
    <n v="0"/>
    <n v="0"/>
    <x v="1"/>
    <x v="0"/>
    <x v="1"/>
    <n v="1"/>
    <m/>
    <m/>
  </r>
  <r>
    <n v="2"/>
    <n v="48"/>
    <x v="2"/>
    <n v="158.4"/>
    <n v="50.3"/>
    <n v="20"/>
    <n v="73.5"/>
    <n v="109"/>
    <n v="70"/>
    <n v="15.3"/>
    <s v=" "/>
    <n v="86"/>
    <s v=" "/>
    <n v="20"/>
    <n v="23"/>
    <n v="18"/>
    <n v="79"/>
    <n v="196"/>
    <n v="62"/>
    <s v=" "/>
    <n v="0"/>
    <n v="0"/>
    <n v="0"/>
    <x v="1"/>
    <x v="0"/>
    <x v="2"/>
    <n v="0"/>
    <m/>
    <m/>
  </r>
  <r>
    <n v="2"/>
    <n v="49"/>
    <x v="2"/>
    <n v="165.9"/>
    <n v="62.2"/>
    <n v="22.6"/>
    <n v="77.5"/>
    <n v="128"/>
    <n v="87"/>
    <s v=" "/>
    <s v=" "/>
    <n v="96"/>
    <n v="4.5999999999999996"/>
    <n v="23"/>
    <n v="12"/>
    <n v="24"/>
    <n v="81"/>
    <n v="148"/>
    <n v="69"/>
    <s v=" "/>
    <n v="0"/>
    <n v="0"/>
    <n v="0"/>
    <x v="1"/>
    <x v="0"/>
    <x v="0"/>
    <n v="0"/>
    <m/>
    <n v="3"/>
  </r>
  <r>
    <n v="2"/>
    <n v="53"/>
    <x v="2"/>
    <n v="155.5"/>
    <n v="48.7"/>
    <n v="20.100000000000001"/>
    <n v="84.8"/>
    <n v="122"/>
    <n v="68"/>
    <n v="13.4"/>
    <n v="45.2"/>
    <n v="76"/>
    <n v="4.8"/>
    <n v="22"/>
    <n v="16"/>
    <n v="46"/>
    <n v="57"/>
    <n v="132"/>
    <n v="114"/>
    <n v="0.59"/>
    <n v="0"/>
    <n v="0"/>
    <n v="0"/>
    <x v="1"/>
    <x v="1"/>
    <x v="4"/>
    <n v="0"/>
    <m/>
    <n v="4"/>
  </r>
  <r>
    <n v="2"/>
    <n v="56"/>
    <x v="2"/>
    <n v="154.4"/>
    <n v="41"/>
    <n v="17.2"/>
    <n v="66"/>
    <n v="125"/>
    <n v="83"/>
    <n v="13.3"/>
    <n v="44.4"/>
    <n v="102"/>
    <n v="5.2"/>
    <n v="29"/>
    <n v="27"/>
    <n v="44"/>
    <n v="63"/>
    <n v="95"/>
    <n v="59"/>
    <n v="0.56999999999999995"/>
    <n v="1"/>
    <n v="0"/>
    <n v="0"/>
    <x v="1"/>
    <x v="0"/>
    <x v="2"/>
    <n v="0"/>
    <m/>
    <m/>
  </r>
  <r>
    <n v="2"/>
    <n v="58"/>
    <x v="2"/>
    <n v="158.1"/>
    <n v="50.4"/>
    <n v="20.2"/>
    <n v="73.5"/>
    <n v="107"/>
    <n v="68"/>
    <n v="14.5"/>
    <n v="45.3"/>
    <n v="78"/>
    <n v="4.4000000000000004"/>
    <n v="17"/>
    <n v="11"/>
    <n v="10"/>
    <n v="57"/>
    <n v="81"/>
    <n v="73"/>
    <n v="0.72"/>
    <n v="0"/>
    <n v="0"/>
    <n v="0"/>
    <x v="1"/>
    <x v="0"/>
    <x v="1"/>
    <n v="0"/>
    <m/>
    <m/>
  </r>
  <r>
    <n v="2"/>
    <n v="58"/>
    <x v="2"/>
    <n v="153"/>
    <n v="39.5"/>
    <n v="16.899999999999999"/>
    <n v="74"/>
    <n v="120"/>
    <n v="70"/>
    <n v="14.9"/>
    <n v="47"/>
    <n v="80"/>
    <n v="4.5999999999999996"/>
    <n v="28"/>
    <n v="19"/>
    <n v="51"/>
    <n v="63"/>
    <n v="70"/>
    <n v="109"/>
    <n v="0.49"/>
    <n v="0"/>
    <n v="0"/>
    <n v="0"/>
    <x v="1"/>
    <x v="1"/>
    <x v="1"/>
    <n v="0"/>
    <m/>
    <m/>
  </r>
  <r>
    <n v="2"/>
    <n v="58"/>
    <x v="2"/>
    <n v="158.19999999999999"/>
    <n v="53"/>
    <n v="21.2"/>
    <n v="73"/>
    <n v="135"/>
    <n v="89"/>
    <n v="13.7"/>
    <n v="42.1"/>
    <n v="95"/>
    <n v="4.9000000000000004"/>
    <n v="19"/>
    <n v="18"/>
    <n v="37"/>
    <n v="103"/>
    <n v="116"/>
    <n v="67"/>
    <n v="0.5"/>
    <n v="0"/>
    <n v="0"/>
    <n v="0"/>
    <x v="1"/>
    <x v="0"/>
    <x v="1"/>
    <n v="1"/>
    <m/>
    <m/>
  </r>
  <r>
    <n v="2"/>
    <n v="61"/>
    <x v="2"/>
    <n v="164.2"/>
    <n v="43.5"/>
    <n v="16.100000000000001"/>
    <n v="69"/>
    <n v="155"/>
    <n v="67"/>
    <n v="11.8"/>
    <n v="38.799999999999997"/>
    <n v="76"/>
    <n v="4.9000000000000004"/>
    <n v="20"/>
    <n v="8"/>
    <n v="18"/>
    <n v="93"/>
    <n v="149"/>
    <n v="49"/>
    <n v="0.55000000000000004"/>
    <n v="0"/>
    <n v="0"/>
    <n v="0"/>
    <x v="1"/>
    <x v="2"/>
    <x v="3"/>
    <n v="1"/>
    <m/>
    <m/>
  </r>
  <r>
    <n v="2"/>
    <n v="61"/>
    <x v="2"/>
    <n v="149"/>
    <n v="40.5"/>
    <n v="18.2"/>
    <n v="67"/>
    <n v="111"/>
    <n v="77"/>
    <s v=" "/>
    <s v=" "/>
    <n v="103"/>
    <s v=" "/>
    <n v="15"/>
    <n v="21"/>
    <n v="58"/>
    <n v="70"/>
    <n v="159"/>
    <n v="101"/>
    <s v=" "/>
    <n v="0"/>
    <n v="0"/>
    <n v="1"/>
    <x v="1"/>
    <x v="2"/>
    <x v="3"/>
    <n v="1"/>
    <m/>
    <m/>
  </r>
  <r>
    <n v="2"/>
    <n v="61"/>
    <x v="2"/>
    <n v="147.30000000000001"/>
    <n v="36.700000000000003"/>
    <n v="16.899999999999999"/>
    <n v="58.2"/>
    <n v="144"/>
    <n v="84"/>
    <n v="14.5"/>
    <n v="43.7"/>
    <n v="94"/>
    <n v="5.0999999999999996"/>
    <n v="17"/>
    <n v="12"/>
    <n v="22"/>
    <n v="138"/>
    <n v="176"/>
    <n v="51"/>
    <n v="0.63"/>
    <n v="0"/>
    <n v="0"/>
    <n v="1"/>
    <x v="1"/>
    <x v="2"/>
    <x v="2"/>
    <n v="1"/>
    <m/>
    <m/>
  </r>
  <r>
    <n v="2"/>
    <n v="62"/>
    <x v="2"/>
    <n v="150.80000000000001"/>
    <n v="60.1"/>
    <n v="26.4"/>
    <n v="89.5"/>
    <n v="120"/>
    <n v="75"/>
    <n v="13.7"/>
    <n v="43.6"/>
    <n v="88"/>
    <n v="5.5"/>
    <n v="25"/>
    <n v="20"/>
    <n v="21"/>
    <n v="69"/>
    <n v="104"/>
    <n v="73"/>
    <n v="0.66"/>
    <n v="0"/>
    <n v="0"/>
    <n v="0"/>
    <x v="1"/>
    <x v="1"/>
    <x v="2"/>
    <n v="1"/>
    <m/>
    <m/>
  </r>
  <r>
    <n v="2"/>
    <n v="65"/>
    <x v="2"/>
    <n v="156.5"/>
    <n v="58.9"/>
    <n v="24"/>
    <n v="89.6"/>
    <n v="107"/>
    <n v="70"/>
    <n v="12.8"/>
    <s v=" "/>
    <n v="102"/>
    <s v=" "/>
    <n v="29"/>
    <n v="31"/>
    <n v="54"/>
    <n v="154"/>
    <n v="136"/>
    <n v="50"/>
    <s v=" "/>
    <n v="1"/>
    <n v="0"/>
    <n v="0"/>
    <x v="1"/>
    <x v="2"/>
    <x v="3"/>
    <n v="0"/>
    <m/>
    <m/>
  </r>
  <r>
    <n v="2"/>
    <n v="67"/>
    <x v="2"/>
    <n v="152.69999999999999"/>
    <n v="49.3"/>
    <n v="21.1"/>
    <n v="83.3"/>
    <n v="109"/>
    <n v="59"/>
    <n v="13.4"/>
    <n v="40.700000000000003"/>
    <n v="77"/>
    <n v="4.9000000000000004"/>
    <n v="21"/>
    <n v="18"/>
    <n v="13"/>
    <n v="66"/>
    <n v="130"/>
    <n v="69"/>
    <n v="0.78"/>
    <n v="0"/>
    <n v="0"/>
    <n v="0"/>
    <x v="1"/>
    <x v="1"/>
    <x v="2"/>
    <n v="0"/>
    <m/>
    <m/>
  </r>
  <r>
    <n v="2"/>
    <n v="67"/>
    <x v="2"/>
    <n v="150.80000000000001"/>
    <n v="34"/>
    <n v="15"/>
    <n v="71"/>
    <n v="111"/>
    <n v="74"/>
    <n v="12.7"/>
    <n v="41.2"/>
    <n v="101"/>
    <n v="5.4"/>
    <n v="21"/>
    <n v="12"/>
    <n v="11"/>
    <n v="125"/>
    <n v="132"/>
    <n v="71"/>
    <n v="0.59"/>
    <n v="0"/>
    <n v="0"/>
    <n v="0"/>
    <x v="1"/>
    <x v="2"/>
    <x v="2"/>
    <n v="0"/>
    <m/>
    <m/>
  </r>
  <r>
    <n v="2"/>
    <n v="69"/>
    <x v="2"/>
    <n v="154.30000000000001"/>
    <n v="51"/>
    <n v="21.4"/>
    <n v="78"/>
    <n v="164"/>
    <n v="94"/>
    <n v="14.5"/>
    <n v="45"/>
    <n v="106"/>
    <n v="5.4"/>
    <n v="21"/>
    <n v="18"/>
    <n v="26"/>
    <n v="125"/>
    <n v="115"/>
    <n v="61"/>
    <n v="0.64"/>
    <n v="0"/>
    <n v="0"/>
    <n v="1"/>
    <x v="1"/>
    <x v="2"/>
    <x v="2"/>
    <n v="1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0000000}" name="ﾋﾟﾎﾞｯﾄﾃｰﾌﾞﾙ1" cacheId="0" applyNumberFormats="0" applyBorderFormats="0" applyFontFormats="0" applyPatternFormats="0" applyAlignmentFormats="0" applyWidthHeightFormats="1" dataCaption="値" updatedVersion="4" minRefreshableVersion="3" useAutoFormatting="1" itemPrintTitles="1" createdVersion="4" indent="0" outline="1" outlineData="1" multipleFieldFilters="0">
  <location ref="A3:E7" firstHeaderRow="1" firstDataRow="2" firstDataCol="1"/>
  <pivotFields count="29"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axis="axisCol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23"/>
  </rowFields>
  <rowItems count="3">
    <i>
      <x/>
    </i>
    <i>
      <x v="1"/>
    </i>
    <i t="grand">
      <x/>
    </i>
  </rowItems>
  <colFields count="1">
    <field x="24"/>
  </colFields>
  <colItems count="4">
    <i>
      <x/>
    </i>
    <i>
      <x v="1"/>
    </i>
    <i>
      <x v="2"/>
    </i>
    <i t="grand">
      <x/>
    </i>
  </colItems>
  <dataFields count="1">
    <dataField name="データの個数 / 性別" fld="0" subtotal="count" baseField="2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A00-000001000000}" name="ﾋﾟﾎﾞｯﾄﾃｰﾌﾞﾙ3" cacheId="0" applyNumberFormats="0" applyBorderFormats="0" applyFontFormats="0" applyPatternFormats="0" applyAlignmentFormats="0" applyWidthHeightFormats="1" dataCaption="値" updatedVersion="4" minRefreshableVersion="3" useAutoFormatting="1" itemPrintTitles="1" createdVersion="4" indent="0" outline="1" outlineData="1" multipleFieldFilters="0">
  <location ref="A3:E10" firstHeaderRow="1" firstDataRow="2" firstDataCol="1"/>
  <pivotFields count="29">
    <pivotField dataField="1" showAll="0"/>
    <pivotField showAll="0"/>
    <pivotField axis="axisCol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6">
        <item x="2"/>
        <item x="1"/>
        <item x="0"/>
        <item x="4"/>
        <item x="3"/>
        <item t="default"/>
      </items>
    </pivotField>
    <pivotField showAll="0"/>
    <pivotField showAll="0"/>
    <pivotField showAll="0"/>
  </pivotFields>
  <rowFields count="1">
    <field x="25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dataFields count="1">
    <dataField name="データの個数 / 性別" fld="0" subtotal="count" baseField="25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17"/>
  <sheetViews>
    <sheetView tabSelected="1" workbookViewId="0">
      <pane ySplit="1" topLeftCell="A2" activePane="bottomLeft" state="frozen"/>
      <selection pane="bottomLeft" activeCell="E6" sqref="E6"/>
    </sheetView>
  </sheetViews>
  <sheetFormatPr defaultRowHeight="13.5"/>
  <cols>
    <col min="1" max="1" width="6.375" style="33" bestFit="1" customWidth="1"/>
    <col min="2" max="2" width="5.25" bestFit="1" customWidth="1"/>
    <col min="3" max="3" width="11.5" style="33" bestFit="1" customWidth="1"/>
    <col min="4" max="4" width="6.5" style="33" bestFit="1" customWidth="1"/>
    <col min="5" max="6" width="5.5" bestFit="1" customWidth="1"/>
    <col min="7" max="7" width="6.5" bestFit="1" customWidth="1"/>
    <col min="8" max="8" width="8.375" style="33" bestFit="1" customWidth="1"/>
    <col min="9" max="9" width="8.375" bestFit="1" customWidth="1"/>
    <col min="10" max="10" width="7.25" style="33" bestFit="1" customWidth="1"/>
    <col min="11" max="11" width="5.5" bestFit="1" customWidth="1"/>
    <col min="12" max="12" width="8.625" style="33" bestFit="1" customWidth="1"/>
    <col min="13" max="13" width="8.25" bestFit="1" customWidth="1"/>
    <col min="14" max="14" width="7.25" style="33" bestFit="1" customWidth="1"/>
    <col min="15" max="15" width="7" bestFit="1" customWidth="1"/>
    <col min="16" max="16" width="6.875" bestFit="1" customWidth="1"/>
    <col min="17" max="17" width="9" style="33"/>
    <col min="18" max="18" width="10.125" bestFit="1" customWidth="1"/>
    <col min="19" max="19" width="12.875" bestFit="1" customWidth="1"/>
    <col min="20" max="20" width="11.25" style="33" bestFit="1" customWidth="1"/>
    <col min="21" max="21" width="10.25" style="33" bestFit="1" customWidth="1"/>
    <col min="22" max="23" width="10.25" bestFit="1" customWidth="1"/>
    <col min="24" max="24" width="9.125" style="33" bestFit="1" customWidth="1"/>
    <col min="25" max="26" width="9.125" bestFit="1" customWidth="1"/>
    <col min="27" max="27" width="11.5" style="33" bestFit="1" customWidth="1"/>
    <col min="28" max="28" width="9" style="33" bestFit="1" customWidth="1"/>
    <col min="29" max="29" width="9" bestFit="1" customWidth="1"/>
    <col min="30" max="30" width="9" style="33"/>
  </cols>
  <sheetData>
    <row r="1" spans="1:29" ht="40.5">
      <c r="A1" s="34" t="s">
        <v>153</v>
      </c>
      <c r="B1" s="35" t="s">
        <v>154</v>
      </c>
      <c r="C1" s="34" t="s">
        <v>155</v>
      </c>
      <c r="D1" s="34" t="s">
        <v>156</v>
      </c>
      <c r="E1" s="35" t="s">
        <v>157</v>
      </c>
      <c r="F1" s="36" t="s">
        <v>140</v>
      </c>
      <c r="G1" s="35" t="s">
        <v>158</v>
      </c>
      <c r="H1" s="34" t="s">
        <v>178</v>
      </c>
      <c r="I1" s="35" t="s">
        <v>179</v>
      </c>
      <c r="J1" s="34" t="s">
        <v>159</v>
      </c>
      <c r="K1" s="35" t="s">
        <v>160</v>
      </c>
      <c r="L1" s="34" t="s">
        <v>161</v>
      </c>
      <c r="M1" s="35" t="s">
        <v>171</v>
      </c>
      <c r="N1" s="34" t="s">
        <v>175</v>
      </c>
      <c r="O1" s="35" t="s">
        <v>176</v>
      </c>
      <c r="P1" s="35" t="s">
        <v>162</v>
      </c>
      <c r="Q1" s="34" t="s">
        <v>163</v>
      </c>
      <c r="R1" s="35" t="s">
        <v>164</v>
      </c>
      <c r="S1" s="35" t="s">
        <v>165</v>
      </c>
      <c r="T1" s="34" t="s">
        <v>166</v>
      </c>
      <c r="U1" s="34" t="s">
        <v>172</v>
      </c>
      <c r="V1" s="35" t="s">
        <v>173</v>
      </c>
      <c r="W1" s="35" t="s">
        <v>174</v>
      </c>
      <c r="X1" s="34" t="s">
        <v>167</v>
      </c>
      <c r="Y1" s="35" t="s">
        <v>177</v>
      </c>
      <c r="Z1" s="35" t="s">
        <v>168</v>
      </c>
      <c r="AA1" s="34" t="s">
        <v>169</v>
      </c>
      <c r="AB1" s="34" t="s">
        <v>170</v>
      </c>
      <c r="AC1" s="35" t="s">
        <v>139</v>
      </c>
    </row>
    <row r="2" spans="1:29">
      <c r="A2" s="33">
        <v>1</v>
      </c>
      <c r="B2">
        <v>43</v>
      </c>
      <c r="C2" s="33">
        <v>3</v>
      </c>
      <c r="D2" s="33">
        <v>169.2</v>
      </c>
      <c r="E2">
        <v>66.099999999999994</v>
      </c>
      <c r="F2">
        <v>23.1</v>
      </c>
      <c r="G2">
        <v>87</v>
      </c>
      <c r="H2" s="33">
        <v>161</v>
      </c>
      <c r="I2">
        <v>109</v>
      </c>
      <c r="J2" s="33">
        <v>16.5</v>
      </c>
      <c r="K2">
        <v>49.2</v>
      </c>
      <c r="L2" s="33">
        <v>84</v>
      </c>
      <c r="M2">
        <v>4.8</v>
      </c>
      <c r="N2" s="33">
        <v>36</v>
      </c>
      <c r="O2">
        <v>40</v>
      </c>
      <c r="P2">
        <v>111</v>
      </c>
      <c r="Q2" s="33">
        <v>156</v>
      </c>
      <c r="R2">
        <v>70</v>
      </c>
      <c r="S2">
        <v>49</v>
      </c>
      <c r="T2" s="33">
        <v>0.73</v>
      </c>
      <c r="U2" s="33">
        <v>0</v>
      </c>
      <c r="V2">
        <v>0</v>
      </c>
      <c r="W2">
        <v>0</v>
      </c>
      <c r="X2" s="33">
        <v>0</v>
      </c>
      <c r="Y2">
        <v>3</v>
      </c>
      <c r="Z2">
        <v>3</v>
      </c>
      <c r="AA2" s="33">
        <v>1</v>
      </c>
      <c r="AB2" s="33">
        <v>85</v>
      </c>
      <c r="AC2">
        <v>4</v>
      </c>
    </row>
    <row r="3" spans="1:29">
      <c r="A3" s="33">
        <v>1</v>
      </c>
      <c r="B3">
        <v>43</v>
      </c>
      <c r="C3" s="33">
        <v>3</v>
      </c>
      <c r="D3" s="33">
        <v>169.2</v>
      </c>
      <c r="E3">
        <v>81</v>
      </c>
      <c r="F3">
        <v>28.3</v>
      </c>
      <c r="G3">
        <v>97</v>
      </c>
      <c r="H3" s="33">
        <v>131</v>
      </c>
      <c r="I3">
        <v>90</v>
      </c>
      <c r="J3" s="33">
        <v>17.100000000000001</v>
      </c>
      <c r="K3">
        <v>52</v>
      </c>
      <c r="L3" s="33">
        <v>103</v>
      </c>
      <c r="M3">
        <v>5.2</v>
      </c>
      <c r="N3" s="33">
        <v>20</v>
      </c>
      <c r="O3">
        <v>29</v>
      </c>
      <c r="P3">
        <v>60</v>
      </c>
      <c r="Q3" s="33">
        <v>168</v>
      </c>
      <c r="R3">
        <v>128</v>
      </c>
      <c r="S3">
        <v>51</v>
      </c>
      <c r="T3" s="33">
        <v>0.68</v>
      </c>
      <c r="U3" s="33">
        <v>0</v>
      </c>
      <c r="V3">
        <v>0</v>
      </c>
      <c r="W3">
        <v>0</v>
      </c>
      <c r="X3" s="33">
        <v>0</v>
      </c>
      <c r="Y3">
        <v>2</v>
      </c>
      <c r="Z3">
        <v>2</v>
      </c>
      <c r="AA3" s="33">
        <v>0</v>
      </c>
      <c r="AB3" s="33">
        <v>90</v>
      </c>
    </row>
    <row r="4" spans="1:29">
      <c r="A4" s="33">
        <v>1</v>
      </c>
      <c r="B4">
        <v>49</v>
      </c>
      <c r="C4" s="33">
        <v>3</v>
      </c>
      <c r="D4" s="33">
        <v>174.5</v>
      </c>
      <c r="E4">
        <v>99</v>
      </c>
      <c r="F4">
        <v>32.5</v>
      </c>
      <c r="G4">
        <v>101.5</v>
      </c>
      <c r="H4" s="33">
        <v>138</v>
      </c>
      <c r="I4">
        <v>85</v>
      </c>
      <c r="J4" s="33">
        <v>15.3</v>
      </c>
      <c r="K4">
        <v>47.9</v>
      </c>
      <c r="L4" s="33">
        <v>128</v>
      </c>
      <c r="M4">
        <v>6.3</v>
      </c>
      <c r="N4" s="33">
        <v>37</v>
      </c>
      <c r="O4">
        <v>48</v>
      </c>
      <c r="P4">
        <v>49</v>
      </c>
      <c r="Q4" s="33">
        <v>102</v>
      </c>
      <c r="R4">
        <v>189</v>
      </c>
      <c r="S4">
        <v>52</v>
      </c>
      <c r="T4" s="33">
        <v>0.98</v>
      </c>
      <c r="U4" s="33">
        <v>0</v>
      </c>
      <c r="V4">
        <v>0</v>
      </c>
      <c r="W4">
        <v>0</v>
      </c>
      <c r="X4" s="33">
        <v>0</v>
      </c>
      <c r="Y4">
        <v>1</v>
      </c>
      <c r="Z4">
        <v>1</v>
      </c>
      <c r="AA4" s="33">
        <v>0</v>
      </c>
      <c r="AB4" s="33">
        <v>98</v>
      </c>
    </row>
    <row r="5" spans="1:29">
      <c r="A5" s="33">
        <v>1</v>
      </c>
      <c r="B5">
        <v>56</v>
      </c>
      <c r="C5" s="33">
        <v>3</v>
      </c>
      <c r="D5" s="33">
        <v>166.6</v>
      </c>
      <c r="E5">
        <v>73.7</v>
      </c>
      <c r="F5">
        <v>26.6</v>
      </c>
      <c r="G5">
        <v>96.3</v>
      </c>
      <c r="H5" s="33">
        <v>136</v>
      </c>
      <c r="I5">
        <v>79</v>
      </c>
      <c r="J5" s="33">
        <v>15.4</v>
      </c>
      <c r="K5">
        <v>46.2</v>
      </c>
      <c r="L5" s="33">
        <v>89</v>
      </c>
      <c r="M5">
        <v>4.9000000000000004</v>
      </c>
      <c r="N5" s="33">
        <v>25</v>
      </c>
      <c r="O5">
        <v>25</v>
      </c>
      <c r="P5">
        <v>30</v>
      </c>
      <c r="Q5" s="33">
        <v>207</v>
      </c>
      <c r="R5">
        <v>91</v>
      </c>
      <c r="S5">
        <v>37</v>
      </c>
      <c r="T5" s="33">
        <v>0.77</v>
      </c>
      <c r="U5" s="33">
        <v>1</v>
      </c>
      <c r="V5">
        <v>0</v>
      </c>
      <c r="W5">
        <v>0</v>
      </c>
      <c r="X5" s="33">
        <v>0</v>
      </c>
      <c r="Y5">
        <v>2</v>
      </c>
      <c r="Z5">
        <v>3</v>
      </c>
      <c r="AA5" s="33">
        <v>0</v>
      </c>
      <c r="AB5" s="33">
        <v>97</v>
      </c>
      <c r="AC5">
        <v>3</v>
      </c>
    </row>
    <row r="6" spans="1:29">
      <c r="A6" s="33">
        <v>1</v>
      </c>
      <c r="B6">
        <v>61</v>
      </c>
      <c r="C6" s="33">
        <v>3</v>
      </c>
      <c r="D6" s="33">
        <v>166.7</v>
      </c>
      <c r="E6">
        <v>65.900000000000006</v>
      </c>
      <c r="F6">
        <v>23.7</v>
      </c>
      <c r="G6">
        <v>89.5</v>
      </c>
      <c r="H6" s="33">
        <v>142</v>
      </c>
      <c r="I6">
        <v>80</v>
      </c>
      <c r="J6" s="33">
        <v>14.5</v>
      </c>
      <c r="K6">
        <v>45.7</v>
      </c>
      <c r="L6" s="33">
        <v>113</v>
      </c>
      <c r="M6">
        <v>5.9</v>
      </c>
      <c r="N6" s="33">
        <v>19</v>
      </c>
      <c r="O6">
        <v>22</v>
      </c>
      <c r="P6">
        <v>19</v>
      </c>
      <c r="Q6" s="33">
        <v>37</v>
      </c>
      <c r="R6">
        <v>99</v>
      </c>
      <c r="S6">
        <v>70</v>
      </c>
      <c r="T6" s="33">
        <v>0.55000000000000004</v>
      </c>
      <c r="U6" s="33">
        <v>0</v>
      </c>
      <c r="V6">
        <v>0</v>
      </c>
      <c r="W6">
        <v>0</v>
      </c>
      <c r="X6" s="33">
        <v>0</v>
      </c>
      <c r="Y6">
        <v>3</v>
      </c>
      <c r="Z6">
        <v>2</v>
      </c>
      <c r="AA6" s="33">
        <v>0</v>
      </c>
      <c r="AB6" s="33">
        <v>88</v>
      </c>
    </row>
    <row r="7" spans="1:29">
      <c r="A7" s="33">
        <v>1</v>
      </c>
      <c r="B7">
        <v>61</v>
      </c>
      <c r="C7" s="33">
        <v>3</v>
      </c>
      <c r="D7" s="33">
        <v>166</v>
      </c>
      <c r="E7">
        <v>77.599999999999994</v>
      </c>
      <c r="F7">
        <v>28.2</v>
      </c>
      <c r="G7">
        <v>91.5</v>
      </c>
      <c r="H7" s="33">
        <v>147</v>
      </c>
      <c r="I7">
        <v>92</v>
      </c>
      <c r="J7" s="33">
        <v>15.4</v>
      </c>
      <c r="K7">
        <v>47.5</v>
      </c>
      <c r="L7" s="33">
        <v>103</v>
      </c>
      <c r="M7">
        <v>5.6</v>
      </c>
      <c r="N7" s="33">
        <v>21</v>
      </c>
      <c r="O7">
        <v>20</v>
      </c>
      <c r="P7">
        <v>184</v>
      </c>
      <c r="Q7" s="33">
        <v>152</v>
      </c>
      <c r="R7">
        <v>63</v>
      </c>
      <c r="S7">
        <v>72</v>
      </c>
      <c r="T7" s="33">
        <v>0.77</v>
      </c>
      <c r="U7" s="33">
        <v>1</v>
      </c>
      <c r="V7">
        <v>0</v>
      </c>
      <c r="W7">
        <v>0</v>
      </c>
      <c r="X7" s="33">
        <v>0</v>
      </c>
      <c r="Y7">
        <v>3</v>
      </c>
      <c r="Z7">
        <v>2</v>
      </c>
      <c r="AA7" s="33">
        <v>1</v>
      </c>
      <c r="AB7" s="33">
        <v>92</v>
      </c>
    </row>
    <row r="8" spans="1:29">
      <c r="A8" s="33">
        <v>1</v>
      </c>
      <c r="B8">
        <v>63</v>
      </c>
      <c r="C8" s="33">
        <v>3</v>
      </c>
      <c r="D8" s="33">
        <v>170.7</v>
      </c>
      <c r="E8">
        <v>68.5</v>
      </c>
      <c r="F8">
        <v>23.5</v>
      </c>
      <c r="G8">
        <v>87</v>
      </c>
      <c r="H8" s="33">
        <v>119</v>
      </c>
      <c r="I8">
        <v>73</v>
      </c>
      <c r="J8" s="33">
        <v>14.4</v>
      </c>
      <c r="K8">
        <v>45.4</v>
      </c>
      <c r="L8" s="33">
        <v>113</v>
      </c>
      <c r="M8">
        <v>5.9</v>
      </c>
      <c r="N8" s="33">
        <v>19</v>
      </c>
      <c r="O8">
        <v>23</v>
      </c>
      <c r="P8">
        <v>65</v>
      </c>
      <c r="Q8" s="33">
        <v>168</v>
      </c>
      <c r="R8">
        <v>87</v>
      </c>
      <c r="S8">
        <v>73</v>
      </c>
      <c r="T8" s="33">
        <v>0.89</v>
      </c>
      <c r="U8" s="33">
        <v>1</v>
      </c>
      <c r="V8">
        <v>0</v>
      </c>
      <c r="W8">
        <v>1</v>
      </c>
      <c r="X8" s="33">
        <v>0</v>
      </c>
      <c r="Y8">
        <v>3</v>
      </c>
      <c r="Z8">
        <v>2</v>
      </c>
      <c r="AA8" s="33">
        <v>1</v>
      </c>
      <c r="AB8" s="33">
        <v>83</v>
      </c>
    </row>
    <row r="9" spans="1:29">
      <c r="A9" s="33">
        <v>1</v>
      </c>
      <c r="B9">
        <v>64</v>
      </c>
      <c r="C9" s="33">
        <v>3</v>
      </c>
      <c r="D9" s="33">
        <v>167.6</v>
      </c>
      <c r="E9">
        <v>77.400000000000006</v>
      </c>
      <c r="F9">
        <v>27.6</v>
      </c>
      <c r="G9">
        <v>97.5</v>
      </c>
      <c r="H9" s="33">
        <v>133</v>
      </c>
      <c r="I9">
        <v>73</v>
      </c>
      <c r="J9" s="33">
        <v>14.4</v>
      </c>
      <c r="K9">
        <v>44.1</v>
      </c>
      <c r="L9" s="33">
        <v>88</v>
      </c>
      <c r="M9">
        <v>5.4</v>
      </c>
      <c r="N9" s="33">
        <v>16</v>
      </c>
      <c r="O9">
        <v>19</v>
      </c>
      <c r="P9">
        <v>25</v>
      </c>
      <c r="Q9" s="33">
        <v>189</v>
      </c>
      <c r="R9">
        <v>98</v>
      </c>
      <c r="S9">
        <v>40</v>
      </c>
      <c r="T9" s="33">
        <v>0.81</v>
      </c>
      <c r="U9" s="33">
        <v>1</v>
      </c>
      <c r="V9">
        <v>0</v>
      </c>
      <c r="W9">
        <v>0</v>
      </c>
      <c r="X9" s="33">
        <v>0</v>
      </c>
      <c r="Y9">
        <v>2</v>
      </c>
      <c r="Z9">
        <v>1</v>
      </c>
      <c r="AA9" s="33">
        <v>1</v>
      </c>
      <c r="AB9" s="33">
        <v>96</v>
      </c>
    </row>
    <row r="10" spans="1:29">
      <c r="A10" s="33">
        <v>1</v>
      </c>
      <c r="B10">
        <v>65</v>
      </c>
      <c r="C10" s="33">
        <v>3</v>
      </c>
      <c r="D10" s="33">
        <v>170.5</v>
      </c>
      <c r="E10">
        <v>67</v>
      </c>
      <c r="F10">
        <v>23</v>
      </c>
      <c r="G10">
        <v>86.5</v>
      </c>
      <c r="H10" s="33">
        <v>135</v>
      </c>
      <c r="I10">
        <v>83</v>
      </c>
      <c r="J10" s="33">
        <v>15.4</v>
      </c>
      <c r="K10">
        <v>49.3</v>
      </c>
      <c r="L10" s="33">
        <v>83</v>
      </c>
      <c r="M10">
        <v>7.5</v>
      </c>
      <c r="N10" s="33">
        <v>21</v>
      </c>
      <c r="O10">
        <v>19</v>
      </c>
      <c r="P10">
        <v>14</v>
      </c>
      <c r="Q10" s="33">
        <v>97</v>
      </c>
      <c r="R10">
        <v>145</v>
      </c>
      <c r="S10">
        <v>55</v>
      </c>
      <c r="T10" s="33">
        <v>0.78</v>
      </c>
      <c r="U10" s="33">
        <v>0</v>
      </c>
      <c r="V10">
        <v>1</v>
      </c>
      <c r="W10">
        <v>0</v>
      </c>
      <c r="X10" s="33">
        <v>0</v>
      </c>
      <c r="Y10">
        <v>1</v>
      </c>
      <c r="Z10">
        <v>1</v>
      </c>
      <c r="AA10" s="33">
        <v>1</v>
      </c>
      <c r="AB10" s="33">
        <v>86</v>
      </c>
    </row>
    <row r="11" spans="1:29">
      <c r="A11" s="33">
        <v>1</v>
      </c>
      <c r="B11">
        <v>66</v>
      </c>
      <c r="C11" s="33">
        <v>3</v>
      </c>
      <c r="D11" s="33">
        <v>174.6</v>
      </c>
      <c r="E11">
        <v>80.8</v>
      </c>
      <c r="F11">
        <v>26.5</v>
      </c>
      <c r="G11">
        <v>90</v>
      </c>
      <c r="H11" s="33">
        <v>156</v>
      </c>
      <c r="I11">
        <v>88</v>
      </c>
      <c r="J11" s="33">
        <v>15.8</v>
      </c>
      <c r="K11">
        <v>49.4</v>
      </c>
      <c r="L11" s="33">
        <v>117</v>
      </c>
      <c r="M11">
        <v>6.3</v>
      </c>
      <c r="N11" s="33">
        <v>26</v>
      </c>
      <c r="O11">
        <v>37</v>
      </c>
      <c r="P11">
        <v>68</v>
      </c>
      <c r="Q11" s="33">
        <v>140</v>
      </c>
      <c r="R11">
        <v>116</v>
      </c>
      <c r="S11">
        <v>61</v>
      </c>
      <c r="T11" s="33">
        <v>0.73</v>
      </c>
      <c r="U11" s="33">
        <v>0</v>
      </c>
      <c r="V11">
        <v>0</v>
      </c>
      <c r="W11">
        <v>0</v>
      </c>
      <c r="X11" s="33">
        <v>0</v>
      </c>
      <c r="Y11">
        <v>3</v>
      </c>
      <c r="Z11">
        <v>2</v>
      </c>
      <c r="AA11" s="33">
        <v>1</v>
      </c>
      <c r="AB11" s="33">
        <v>92</v>
      </c>
    </row>
    <row r="12" spans="1:29">
      <c r="A12" s="33">
        <v>1</v>
      </c>
      <c r="B12">
        <v>67</v>
      </c>
      <c r="C12" s="33">
        <v>3</v>
      </c>
      <c r="D12" s="33">
        <v>158.80000000000001</v>
      </c>
      <c r="E12">
        <v>69</v>
      </c>
      <c r="F12">
        <v>27.4</v>
      </c>
      <c r="G12">
        <v>88.5</v>
      </c>
      <c r="H12" s="33">
        <v>146</v>
      </c>
      <c r="I12">
        <v>84</v>
      </c>
      <c r="J12" s="33">
        <v>13.3</v>
      </c>
      <c r="K12">
        <v>41.3</v>
      </c>
      <c r="L12" s="33">
        <v>88</v>
      </c>
      <c r="M12">
        <v>5.5</v>
      </c>
      <c r="N12" s="33">
        <v>20</v>
      </c>
      <c r="O12">
        <v>16</v>
      </c>
      <c r="P12">
        <v>42</v>
      </c>
      <c r="Q12" s="33">
        <v>211</v>
      </c>
      <c r="R12">
        <v>150</v>
      </c>
      <c r="S12">
        <v>46</v>
      </c>
      <c r="T12" s="33">
        <v>0.81</v>
      </c>
      <c r="U12" s="33">
        <v>0</v>
      </c>
      <c r="V12">
        <v>0</v>
      </c>
      <c r="W12">
        <v>0</v>
      </c>
      <c r="X12" s="33">
        <v>0</v>
      </c>
      <c r="Y12">
        <v>3</v>
      </c>
      <c r="Z12">
        <v>2</v>
      </c>
      <c r="AA12" s="33">
        <v>0</v>
      </c>
      <c r="AB12" s="33">
        <v>87</v>
      </c>
    </row>
    <row r="13" spans="1:29">
      <c r="A13" s="33">
        <v>1</v>
      </c>
      <c r="B13">
        <v>67</v>
      </c>
      <c r="C13" s="33">
        <v>3</v>
      </c>
      <c r="D13" s="33">
        <v>167.9</v>
      </c>
      <c r="E13">
        <v>75</v>
      </c>
      <c r="F13">
        <v>26.6</v>
      </c>
      <c r="G13">
        <v>99.5</v>
      </c>
      <c r="H13" s="33">
        <v>132</v>
      </c>
      <c r="I13">
        <v>70</v>
      </c>
      <c r="J13" s="33">
        <v>15.3</v>
      </c>
      <c r="K13">
        <v>48.4</v>
      </c>
      <c r="L13" s="33">
        <v>87</v>
      </c>
      <c r="M13">
        <v>5.4</v>
      </c>
      <c r="N13" s="33">
        <v>32</v>
      </c>
      <c r="O13">
        <v>31</v>
      </c>
      <c r="P13">
        <v>98</v>
      </c>
      <c r="Q13" s="33">
        <v>160</v>
      </c>
      <c r="R13">
        <v>105</v>
      </c>
      <c r="S13">
        <v>58</v>
      </c>
      <c r="T13" s="33">
        <v>0.79</v>
      </c>
      <c r="U13" s="33">
        <v>1</v>
      </c>
      <c r="V13">
        <v>0</v>
      </c>
      <c r="W13">
        <v>0</v>
      </c>
      <c r="X13" s="33">
        <v>0</v>
      </c>
      <c r="Y13">
        <v>3</v>
      </c>
      <c r="Z13">
        <v>2</v>
      </c>
      <c r="AA13" s="33">
        <v>1</v>
      </c>
      <c r="AB13" s="33">
        <v>100</v>
      </c>
    </row>
    <row r="14" spans="1:29">
      <c r="A14" s="33">
        <v>1</v>
      </c>
      <c r="B14">
        <v>67</v>
      </c>
      <c r="C14" s="33">
        <v>3</v>
      </c>
      <c r="D14" s="33">
        <v>159.9</v>
      </c>
      <c r="E14">
        <v>66.099999999999994</v>
      </c>
      <c r="F14">
        <v>25.9</v>
      </c>
      <c r="G14">
        <v>85.9</v>
      </c>
      <c r="H14" s="33">
        <v>133</v>
      </c>
      <c r="I14">
        <v>94</v>
      </c>
      <c r="J14" s="33">
        <v>14</v>
      </c>
      <c r="K14">
        <v>44.1</v>
      </c>
      <c r="L14" s="33">
        <v>94</v>
      </c>
      <c r="M14">
        <v>5.6</v>
      </c>
      <c r="N14" s="33">
        <v>20</v>
      </c>
      <c r="O14">
        <v>16</v>
      </c>
      <c r="P14">
        <v>20</v>
      </c>
      <c r="Q14" s="33">
        <v>154</v>
      </c>
      <c r="R14">
        <v>168</v>
      </c>
      <c r="S14">
        <v>50</v>
      </c>
      <c r="T14" s="33">
        <v>0.97</v>
      </c>
      <c r="U14" s="33">
        <v>0</v>
      </c>
      <c r="V14">
        <v>0</v>
      </c>
      <c r="W14">
        <v>0</v>
      </c>
      <c r="X14" s="33">
        <v>0</v>
      </c>
      <c r="Y14">
        <v>2</v>
      </c>
      <c r="Z14">
        <v>1</v>
      </c>
      <c r="AA14" s="33">
        <v>1</v>
      </c>
      <c r="AB14" s="33">
        <v>82</v>
      </c>
    </row>
    <row r="15" spans="1:29">
      <c r="A15" s="33">
        <v>1</v>
      </c>
      <c r="B15">
        <v>68</v>
      </c>
      <c r="C15" s="33">
        <v>3</v>
      </c>
      <c r="D15" s="33">
        <v>164.9</v>
      </c>
      <c r="E15">
        <v>82.8</v>
      </c>
      <c r="F15">
        <v>30.5</v>
      </c>
      <c r="G15">
        <v>101.5</v>
      </c>
      <c r="H15" s="33">
        <v>155</v>
      </c>
      <c r="I15">
        <v>79</v>
      </c>
      <c r="J15" s="33">
        <v>17</v>
      </c>
      <c r="K15">
        <v>52.4</v>
      </c>
      <c r="L15" s="33">
        <v>99</v>
      </c>
      <c r="M15">
        <v>5.4</v>
      </c>
      <c r="N15" s="33">
        <v>26</v>
      </c>
      <c r="O15">
        <v>28</v>
      </c>
      <c r="P15">
        <v>50</v>
      </c>
      <c r="Q15" s="33">
        <v>178</v>
      </c>
      <c r="R15">
        <v>117</v>
      </c>
      <c r="S15">
        <v>37</v>
      </c>
      <c r="T15" s="33">
        <v>0.89</v>
      </c>
      <c r="U15" s="33">
        <v>0</v>
      </c>
      <c r="V15">
        <v>0</v>
      </c>
      <c r="W15">
        <v>0</v>
      </c>
      <c r="X15" s="33">
        <v>0</v>
      </c>
      <c r="Y15">
        <v>2</v>
      </c>
      <c r="Z15">
        <v>1</v>
      </c>
      <c r="AA15" s="33">
        <v>1</v>
      </c>
      <c r="AB15" s="33">
        <v>99</v>
      </c>
    </row>
    <row r="16" spans="1:29">
      <c r="A16" s="33">
        <v>1</v>
      </c>
      <c r="B16">
        <v>69</v>
      </c>
      <c r="C16" s="33">
        <v>3</v>
      </c>
      <c r="D16" s="33">
        <v>161.19999999999999</v>
      </c>
      <c r="E16">
        <v>62.3</v>
      </c>
      <c r="F16">
        <v>24</v>
      </c>
      <c r="G16">
        <v>85</v>
      </c>
      <c r="H16" s="33">
        <v>148</v>
      </c>
      <c r="I16">
        <v>76</v>
      </c>
      <c r="J16" s="33">
        <v>12.4</v>
      </c>
      <c r="K16">
        <v>38.700000000000003</v>
      </c>
      <c r="L16" s="33">
        <v>83</v>
      </c>
      <c r="M16">
        <v>5.6</v>
      </c>
      <c r="N16" s="33">
        <v>30</v>
      </c>
      <c r="O16">
        <v>19</v>
      </c>
      <c r="P16">
        <v>28</v>
      </c>
      <c r="Q16" s="33">
        <v>225</v>
      </c>
      <c r="R16">
        <v>73</v>
      </c>
      <c r="S16">
        <v>44</v>
      </c>
      <c r="T16" s="33">
        <v>1.1499999999999999</v>
      </c>
      <c r="U16" s="33">
        <v>1</v>
      </c>
      <c r="V16">
        <v>0</v>
      </c>
      <c r="W16">
        <v>1</v>
      </c>
      <c r="X16" s="33">
        <v>0</v>
      </c>
      <c r="Y16">
        <v>3</v>
      </c>
      <c r="Z16">
        <v>2</v>
      </c>
      <c r="AA16" s="33">
        <v>0</v>
      </c>
      <c r="AB16" s="33">
        <v>80</v>
      </c>
    </row>
    <row r="17" spans="1:29">
      <c r="A17" s="33">
        <v>1</v>
      </c>
      <c r="B17">
        <v>69</v>
      </c>
      <c r="C17" s="33">
        <v>3</v>
      </c>
      <c r="D17" s="33">
        <v>171.8</v>
      </c>
      <c r="E17">
        <v>70</v>
      </c>
      <c r="F17">
        <v>23.7</v>
      </c>
      <c r="G17">
        <v>90</v>
      </c>
      <c r="H17" s="33">
        <v>124</v>
      </c>
      <c r="I17">
        <v>83</v>
      </c>
      <c r="J17" s="33">
        <v>13.7</v>
      </c>
      <c r="K17">
        <v>41.9</v>
      </c>
      <c r="L17" s="33">
        <v>137</v>
      </c>
      <c r="M17">
        <v>6.7</v>
      </c>
      <c r="N17" s="33">
        <v>15</v>
      </c>
      <c r="O17">
        <v>9</v>
      </c>
      <c r="P17">
        <v>28</v>
      </c>
      <c r="Q17" s="33">
        <v>88</v>
      </c>
      <c r="R17">
        <v>98</v>
      </c>
      <c r="S17">
        <v>81</v>
      </c>
      <c r="T17" s="33">
        <v>1.02</v>
      </c>
      <c r="U17" s="33">
        <v>1</v>
      </c>
      <c r="V17">
        <v>1</v>
      </c>
      <c r="W17">
        <v>0</v>
      </c>
      <c r="X17" s="33">
        <v>0</v>
      </c>
      <c r="Y17">
        <v>3</v>
      </c>
      <c r="Z17">
        <v>2</v>
      </c>
      <c r="AA17" s="33">
        <v>1</v>
      </c>
      <c r="AB17" s="33">
        <v>87</v>
      </c>
    </row>
    <row r="18" spans="1:29">
      <c r="A18" s="33">
        <v>1</v>
      </c>
      <c r="B18">
        <v>69</v>
      </c>
      <c r="C18" s="33">
        <v>3</v>
      </c>
      <c r="D18" s="33">
        <v>160</v>
      </c>
      <c r="E18">
        <v>59.4</v>
      </c>
      <c r="F18">
        <v>23.2</v>
      </c>
      <c r="G18">
        <v>88.5</v>
      </c>
      <c r="H18" s="33">
        <v>126</v>
      </c>
      <c r="I18">
        <v>71</v>
      </c>
      <c r="J18" s="33">
        <v>14.8</v>
      </c>
      <c r="K18">
        <v>47.7</v>
      </c>
      <c r="L18" s="33">
        <v>127</v>
      </c>
      <c r="M18">
        <v>6.8</v>
      </c>
      <c r="N18" s="33">
        <v>41</v>
      </c>
      <c r="O18">
        <v>40</v>
      </c>
      <c r="P18">
        <v>87</v>
      </c>
      <c r="Q18" s="33">
        <v>83</v>
      </c>
      <c r="R18">
        <v>137</v>
      </c>
      <c r="S18">
        <v>92</v>
      </c>
      <c r="T18" s="33">
        <v>0.7</v>
      </c>
      <c r="U18" s="33">
        <v>0</v>
      </c>
      <c r="V18">
        <v>0</v>
      </c>
      <c r="W18">
        <v>1</v>
      </c>
      <c r="X18" s="33">
        <v>0</v>
      </c>
      <c r="Y18">
        <v>2</v>
      </c>
      <c r="Z18">
        <v>1</v>
      </c>
      <c r="AA18" s="33">
        <v>1</v>
      </c>
      <c r="AB18" s="33">
        <v>81</v>
      </c>
    </row>
    <row r="19" spans="1:29">
      <c r="A19" s="33">
        <v>1</v>
      </c>
      <c r="B19">
        <v>70</v>
      </c>
      <c r="C19" s="33">
        <v>3</v>
      </c>
      <c r="D19" s="33">
        <v>159.5</v>
      </c>
      <c r="E19">
        <v>73</v>
      </c>
      <c r="F19">
        <v>28.7</v>
      </c>
      <c r="G19">
        <v>95.3</v>
      </c>
      <c r="H19" s="33">
        <v>160</v>
      </c>
      <c r="I19">
        <v>95</v>
      </c>
      <c r="J19" s="33">
        <v>15.3</v>
      </c>
      <c r="K19">
        <v>47.3</v>
      </c>
      <c r="L19" s="33">
        <v>113</v>
      </c>
      <c r="M19">
        <v>6.7</v>
      </c>
      <c r="N19" s="33">
        <v>21</v>
      </c>
      <c r="O19">
        <v>22</v>
      </c>
      <c r="P19">
        <v>40</v>
      </c>
      <c r="Q19" s="33">
        <v>174</v>
      </c>
      <c r="R19">
        <v>115</v>
      </c>
      <c r="S19">
        <v>52</v>
      </c>
      <c r="T19" s="33">
        <v>0.83</v>
      </c>
      <c r="U19" s="33">
        <v>1</v>
      </c>
      <c r="V19">
        <v>0</v>
      </c>
      <c r="W19">
        <v>1</v>
      </c>
      <c r="X19" s="33">
        <v>0</v>
      </c>
      <c r="Y19">
        <v>3</v>
      </c>
      <c r="Z19">
        <v>2</v>
      </c>
      <c r="AA19" s="33">
        <v>1</v>
      </c>
      <c r="AB19" s="33">
        <v>94</v>
      </c>
    </row>
    <row r="20" spans="1:29">
      <c r="A20" s="33">
        <v>1</v>
      </c>
      <c r="B20">
        <v>72</v>
      </c>
      <c r="C20" s="33">
        <v>3</v>
      </c>
      <c r="D20" s="33">
        <v>155.1</v>
      </c>
      <c r="E20">
        <v>57</v>
      </c>
      <c r="F20">
        <v>23.7</v>
      </c>
      <c r="G20">
        <v>86</v>
      </c>
      <c r="H20" s="33">
        <v>136</v>
      </c>
      <c r="I20">
        <v>88</v>
      </c>
      <c r="J20" s="33">
        <v>14.3</v>
      </c>
      <c r="K20">
        <v>45.6</v>
      </c>
      <c r="L20" s="33">
        <v>95</v>
      </c>
      <c r="M20">
        <v>5.9</v>
      </c>
      <c r="N20" s="33">
        <v>18</v>
      </c>
      <c r="O20">
        <v>16</v>
      </c>
      <c r="P20">
        <v>22</v>
      </c>
      <c r="Q20" s="33">
        <v>177</v>
      </c>
      <c r="R20">
        <v>164</v>
      </c>
      <c r="S20">
        <v>48</v>
      </c>
      <c r="T20" s="33">
        <v>0.88</v>
      </c>
      <c r="U20" s="33">
        <v>0</v>
      </c>
      <c r="V20">
        <v>0</v>
      </c>
      <c r="W20">
        <v>0</v>
      </c>
      <c r="X20" s="33">
        <v>0</v>
      </c>
      <c r="Y20">
        <v>2</v>
      </c>
      <c r="Z20">
        <v>1</v>
      </c>
      <c r="AA20" s="33">
        <v>1</v>
      </c>
      <c r="AB20" s="33">
        <v>85</v>
      </c>
    </row>
    <row r="21" spans="1:29">
      <c r="A21" s="33">
        <v>1</v>
      </c>
      <c r="B21">
        <v>72</v>
      </c>
      <c r="C21" s="33">
        <v>3</v>
      </c>
      <c r="D21" s="33">
        <v>163.4</v>
      </c>
      <c r="E21">
        <v>64.099999999999994</v>
      </c>
      <c r="F21">
        <v>24</v>
      </c>
      <c r="G21">
        <v>90.5</v>
      </c>
      <c r="H21" s="33">
        <v>141</v>
      </c>
      <c r="I21">
        <v>76</v>
      </c>
      <c r="J21" s="33">
        <v>14.4</v>
      </c>
      <c r="K21">
        <v>44.3</v>
      </c>
      <c r="L21" s="33">
        <v>119</v>
      </c>
      <c r="M21">
        <v>6.4</v>
      </c>
      <c r="N21" s="33">
        <v>23</v>
      </c>
      <c r="O21">
        <v>30</v>
      </c>
      <c r="P21">
        <v>33</v>
      </c>
      <c r="Q21" s="33">
        <v>69</v>
      </c>
      <c r="R21">
        <v>116</v>
      </c>
      <c r="S21">
        <v>58</v>
      </c>
      <c r="T21" s="33">
        <v>0.63</v>
      </c>
      <c r="U21" s="33">
        <v>0</v>
      </c>
      <c r="V21">
        <v>0</v>
      </c>
      <c r="W21">
        <v>1</v>
      </c>
      <c r="X21" s="33">
        <v>0</v>
      </c>
      <c r="Y21">
        <v>1</v>
      </c>
      <c r="Z21">
        <v>1</v>
      </c>
      <c r="AA21" s="33">
        <v>1</v>
      </c>
      <c r="AB21" s="33">
        <v>90</v>
      </c>
    </row>
    <row r="22" spans="1:29">
      <c r="A22" s="33">
        <v>1</v>
      </c>
      <c r="B22">
        <v>74</v>
      </c>
      <c r="C22" s="33">
        <v>3</v>
      </c>
      <c r="D22" s="33">
        <v>164.5</v>
      </c>
      <c r="E22">
        <v>65</v>
      </c>
      <c r="F22">
        <v>24</v>
      </c>
      <c r="G22">
        <v>89.5</v>
      </c>
      <c r="H22" s="33">
        <v>131</v>
      </c>
      <c r="I22">
        <v>77</v>
      </c>
      <c r="J22" s="33">
        <v>13</v>
      </c>
      <c r="K22">
        <v>40.299999999999997</v>
      </c>
      <c r="L22" s="33">
        <v>81</v>
      </c>
      <c r="M22">
        <v>5.4</v>
      </c>
      <c r="N22" s="33">
        <v>20</v>
      </c>
      <c r="O22">
        <v>12</v>
      </c>
      <c r="P22">
        <v>18</v>
      </c>
      <c r="Q22" s="33">
        <v>67</v>
      </c>
      <c r="R22">
        <v>123</v>
      </c>
      <c r="S22">
        <v>54</v>
      </c>
      <c r="T22" s="33">
        <v>0.77</v>
      </c>
      <c r="U22" s="33">
        <v>0</v>
      </c>
      <c r="V22">
        <v>0</v>
      </c>
      <c r="W22">
        <v>1</v>
      </c>
      <c r="X22" s="33">
        <v>0</v>
      </c>
      <c r="Y22">
        <v>1</v>
      </c>
      <c r="AA22" s="33">
        <v>1</v>
      </c>
      <c r="AB22" s="33">
        <v>89</v>
      </c>
    </row>
    <row r="23" spans="1:29">
      <c r="A23" s="33">
        <v>1</v>
      </c>
      <c r="B23">
        <v>74</v>
      </c>
      <c r="C23" s="33">
        <v>3</v>
      </c>
      <c r="D23" s="33">
        <v>165.4</v>
      </c>
      <c r="E23">
        <v>81.2</v>
      </c>
      <c r="F23">
        <v>29.7</v>
      </c>
      <c r="G23">
        <v>106</v>
      </c>
      <c r="H23" s="33">
        <v>124</v>
      </c>
      <c r="I23">
        <v>80</v>
      </c>
      <c r="J23" s="33">
        <v>15.9</v>
      </c>
      <c r="K23">
        <v>45.7</v>
      </c>
      <c r="L23" s="33">
        <v>148</v>
      </c>
      <c r="M23">
        <v>9</v>
      </c>
      <c r="N23" s="33">
        <v>22</v>
      </c>
      <c r="O23">
        <v>22</v>
      </c>
      <c r="P23">
        <v>40</v>
      </c>
      <c r="Q23" s="33">
        <v>161</v>
      </c>
      <c r="R23">
        <v>105</v>
      </c>
      <c r="S23">
        <v>42</v>
      </c>
      <c r="T23" s="33">
        <v>0.57999999999999996</v>
      </c>
      <c r="U23" s="33">
        <v>1</v>
      </c>
      <c r="V23">
        <v>1</v>
      </c>
      <c r="W23">
        <v>0</v>
      </c>
      <c r="X23" s="33">
        <v>0</v>
      </c>
      <c r="Y23">
        <v>2</v>
      </c>
      <c r="Z23">
        <v>2</v>
      </c>
      <c r="AA23" s="33">
        <v>1</v>
      </c>
      <c r="AB23" s="33">
        <v>103</v>
      </c>
    </row>
    <row r="24" spans="1:29">
      <c r="A24" s="33">
        <v>1</v>
      </c>
      <c r="B24">
        <v>25</v>
      </c>
      <c r="C24" s="33">
        <v>2</v>
      </c>
      <c r="D24" s="33">
        <v>164.9</v>
      </c>
      <c r="E24">
        <v>61.8</v>
      </c>
      <c r="F24">
        <v>22.7</v>
      </c>
      <c r="G24">
        <v>85</v>
      </c>
      <c r="H24" s="33">
        <v>123</v>
      </c>
      <c r="I24">
        <v>77</v>
      </c>
      <c r="J24" s="33">
        <v>15.3</v>
      </c>
      <c r="K24" t="s">
        <v>20</v>
      </c>
      <c r="L24" s="33">
        <v>86</v>
      </c>
      <c r="M24" t="s">
        <v>180</v>
      </c>
      <c r="N24" s="33">
        <v>25</v>
      </c>
      <c r="O24">
        <v>44</v>
      </c>
      <c r="P24">
        <v>56</v>
      </c>
      <c r="Q24" s="33">
        <v>173</v>
      </c>
      <c r="R24">
        <v>119</v>
      </c>
      <c r="S24">
        <v>44</v>
      </c>
      <c r="T24" s="33" t="s">
        <v>20</v>
      </c>
      <c r="U24" s="33">
        <v>0</v>
      </c>
      <c r="V24">
        <v>0</v>
      </c>
      <c r="W24">
        <v>0</v>
      </c>
      <c r="X24" s="33">
        <v>0</v>
      </c>
      <c r="Y24">
        <v>1</v>
      </c>
      <c r="Z24">
        <v>1</v>
      </c>
      <c r="AA24" s="33">
        <v>1</v>
      </c>
    </row>
    <row r="25" spans="1:29">
      <c r="A25" s="33">
        <v>1</v>
      </c>
      <c r="B25">
        <v>31</v>
      </c>
      <c r="C25" s="33">
        <v>2</v>
      </c>
      <c r="D25" s="33">
        <v>178.5</v>
      </c>
      <c r="E25">
        <v>75.2</v>
      </c>
      <c r="F25">
        <v>23.6</v>
      </c>
      <c r="G25">
        <v>87</v>
      </c>
      <c r="H25" s="33">
        <v>157</v>
      </c>
      <c r="I25">
        <v>109</v>
      </c>
      <c r="J25" s="33">
        <v>14.9</v>
      </c>
      <c r="K25">
        <v>47</v>
      </c>
      <c r="L25" s="33">
        <v>81</v>
      </c>
      <c r="M25">
        <v>5.2</v>
      </c>
      <c r="N25" s="33">
        <v>15</v>
      </c>
      <c r="O25">
        <v>17</v>
      </c>
      <c r="P25">
        <v>49</v>
      </c>
      <c r="Q25" s="33">
        <v>68</v>
      </c>
      <c r="R25">
        <v>146</v>
      </c>
      <c r="S25">
        <v>77</v>
      </c>
      <c r="T25" s="33">
        <v>0.79</v>
      </c>
      <c r="U25" s="33">
        <v>0</v>
      </c>
      <c r="V25">
        <v>0</v>
      </c>
      <c r="W25">
        <v>0</v>
      </c>
      <c r="X25" s="33">
        <v>0</v>
      </c>
      <c r="Y25">
        <v>2</v>
      </c>
      <c r="Z25">
        <v>4</v>
      </c>
      <c r="AA25" s="33">
        <v>1</v>
      </c>
      <c r="AC25">
        <v>3</v>
      </c>
    </row>
    <row r="26" spans="1:29">
      <c r="A26" s="33">
        <v>1</v>
      </c>
      <c r="B26">
        <v>47</v>
      </c>
      <c r="C26" s="33">
        <v>2</v>
      </c>
      <c r="D26" s="33">
        <v>171.8</v>
      </c>
      <c r="E26">
        <v>72.900000000000006</v>
      </c>
      <c r="F26">
        <v>24.7</v>
      </c>
      <c r="G26">
        <v>89.5</v>
      </c>
      <c r="H26" s="33">
        <v>111</v>
      </c>
      <c r="I26">
        <v>85</v>
      </c>
      <c r="J26" s="33">
        <v>14</v>
      </c>
      <c r="K26">
        <v>42.8</v>
      </c>
      <c r="L26" s="33">
        <v>82</v>
      </c>
      <c r="M26">
        <v>5.4</v>
      </c>
      <c r="N26" s="33">
        <v>21</v>
      </c>
      <c r="O26">
        <v>26</v>
      </c>
      <c r="P26">
        <v>23</v>
      </c>
      <c r="Q26" s="33">
        <v>261</v>
      </c>
      <c r="R26">
        <v>110</v>
      </c>
      <c r="S26">
        <v>37</v>
      </c>
      <c r="T26" s="33">
        <v>0.77</v>
      </c>
      <c r="U26" s="33">
        <v>0</v>
      </c>
      <c r="V26">
        <v>0</v>
      </c>
      <c r="W26">
        <v>0</v>
      </c>
      <c r="X26" s="33">
        <v>0</v>
      </c>
      <c r="Y26">
        <v>1</v>
      </c>
      <c r="Z26">
        <v>1</v>
      </c>
      <c r="AA26" s="33">
        <v>0</v>
      </c>
    </row>
    <row r="27" spans="1:29">
      <c r="A27" s="33">
        <v>1</v>
      </c>
      <c r="B27">
        <v>48</v>
      </c>
      <c r="C27" s="33">
        <v>2</v>
      </c>
      <c r="D27" s="33">
        <v>159.1</v>
      </c>
      <c r="E27">
        <v>64.8</v>
      </c>
      <c r="F27">
        <v>25.6</v>
      </c>
      <c r="G27">
        <v>89</v>
      </c>
      <c r="H27" s="33">
        <v>122</v>
      </c>
      <c r="I27">
        <v>79</v>
      </c>
      <c r="J27" s="33">
        <v>16.3</v>
      </c>
      <c r="K27" t="s">
        <v>20</v>
      </c>
      <c r="L27" s="33">
        <v>86</v>
      </c>
      <c r="M27" t="s">
        <v>180</v>
      </c>
      <c r="N27" s="33">
        <v>21</v>
      </c>
      <c r="O27">
        <v>21</v>
      </c>
      <c r="P27">
        <v>25</v>
      </c>
      <c r="Q27" s="33">
        <v>154</v>
      </c>
      <c r="R27">
        <v>141</v>
      </c>
      <c r="S27">
        <v>75</v>
      </c>
      <c r="T27" s="33" t="s">
        <v>20</v>
      </c>
      <c r="U27" s="33">
        <v>0</v>
      </c>
      <c r="V27">
        <v>0</v>
      </c>
      <c r="W27">
        <v>0</v>
      </c>
      <c r="X27" s="33">
        <v>0</v>
      </c>
      <c r="Y27">
        <v>3</v>
      </c>
      <c r="Z27">
        <v>2</v>
      </c>
      <c r="AA27" s="33">
        <v>1</v>
      </c>
    </row>
    <row r="28" spans="1:29">
      <c r="A28" s="33">
        <v>1</v>
      </c>
      <c r="B28">
        <v>50</v>
      </c>
      <c r="C28" s="33">
        <v>2</v>
      </c>
      <c r="D28" s="33">
        <v>176</v>
      </c>
      <c r="E28">
        <v>70.599999999999994</v>
      </c>
      <c r="F28">
        <v>22.8</v>
      </c>
      <c r="G28">
        <v>86</v>
      </c>
      <c r="H28" s="33">
        <v>124</v>
      </c>
      <c r="I28">
        <v>73</v>
      </c>
      <c r="J28" s="33">
        <v>13.4</v>
      </c>
      <c r="K28">
        <v>41.7</v>
      </c>
      <c r="L28" s="33">
        <v>83</v>
      </c>
      <c r="M28">
        <v>5</v>
      </c>
      <c r="N28" s="33">
        <v>19</v>
      </c>
      <c r="O28">
        <v>13</v>
      </c>
      <c r="P28">
        <v>20</v>
      </c>
      <c r="Q28" s="33">
        <v>184</v>
      </c>
      <c r="R28">
        <v>101</v>
      </c>
      <c r="S28">
        <v>48</v>
      </c>
      <c r="T28" s="33">
        <v>0.64</v>
      </c>
      <c r="U28" s="33">
        <v>0</v>
      </c>
      <c r="V28">
        <v>0</v>
      </c>
      <c r="W28">
        <v>0</v>
      </c>
      <c r="X28" s="33">
        <v>0</v>
      </c>
      <c r="Y28">
        <v>3</v>
      </c>
      <c r="Z28">
        <v>1</v>
      </c>
      <c r="AA28" s="33">
        <v>0</v>
      </c>
    </row>
    <row r="29" spans="1:29">
      <c r="A29" s="33">
        <v>1</v>
      </c>
      <c r="B29">
        <v>55</v>
      </c>
      <c r="C29" s="33">
        <v>2</v>
      </c>
      <c r="D29" s="33">
        <v>177.4</v>
      </c>
      <c r="E29">
        <v>77.599999999999994</v>
      </c>
      <c r="F29">
        <v>24.7</v>
      </c>
      <c r="G29">
        <v>86.1</v>
      </c>
      <c r="H29" s="33">
        <v>141</v>
      </c>
      <c r="I29">
        <v>91</v>
      </c>
      <c r="J29" s="33">
        <v>15.1</v>
      </c>
      <c r="K29">
        <v>48.9</v>
      </c>
      <c r="L29" s="33">
        <v>90</v>
      </c>
      <c r="M29">
        <v>5.5</v>
      </c>
      <c r="N29" s="33">
        <v>17</v>
      </c>
      <c r="O29">
        <v>12</v>
      </c>
      <c r="P29">
        <v>27</v>
      </c>
      <c r="Q29" s="33">
        <v>89</v>
      </c>
      <c r="R29">
        <v>125</v>
      </c>
      <c r="S29">
        <v>61</v>
      </c>
      <c r="T29" s="33">
        <v>0.81</v>
      </c>
      <c r="U29" s="33">
        <v>1</v>
      </c>
      <c r="V29">
        <v>0</v>
      </c>
      <c r="W29">
        <v>0</v>
      </c>
      <c r="X29" s="33">
        <v>0</v>
      </c>
      <c r="Y29">
        <v>3</v>
      </c>
      <c r="Z29">
        <v>3</v>
      </c>
      <c r="AA29" s="33">
        <v>0</v>
      </c>
      <c r="AC29">
        <v>3</v>
      </c>
    </row>
    <row r="30" spans="1:29">
      <c r="A30" s="33">
        <v>1</v>
      </c>
      <c r="B30">
        <v>62</v>
      </c>
      <c r="C30" s="33">
        <v>2</v>
      </c>
      <c r="D30" s="33">
        <v>178.3</v>
      </c>
      <c r="E30">
        <v>82.9</v>
      </c>
      <c r="F30">
        <v>26.1</v>
      </c>
      <c r="G30">
        <v>106</v>
      </c>
      <c r="H30" s="33">
        <v>144</v>
      </c>
      <c r="I30">
        <v>106</v>
      </c>
      <c r="J30" s="33">
        <v>18.3</v>
      </c>
      <c r="K30">
        <v>55.2</v>
      </c>
      <c r="L30" s="33">
        <v>94</v>
      </c>
      <c r="M30">
        <v>5.5</v>
      </c>
      <c r="N30" s="33">
        <v>29</v>
      </c>
      <c r="O30">
        <v>23</v>
      </c>
      <c r="P30">
        <v>25</v>
      </c>
      <c r="Q30" s="33">
        <v>82</v>
      </c>
      <c r="R30">
        <v>92</v>
      </c>
      <c r="S30">
        <v>70</v>
      </c>
      <c r="T30" s="33">
        <v>0.8</v>
      </c>
      <c r="U30" s="33">
        <v>1</v>
      </c>
      <c r="V30">
        <v>0</v>
      </c>
      <c r="W30">
        <v>0</v>
      </c>
      <c r="X30" s="33">
        <v>0</v>
      </c>
      <c r="Y30">
        <v>3</v>
      </c>
      <c r="Z30">
        <v>3</v>
      </c>
      <c r="AA30" s="33">
        <v>1</v>
      </c>
      <c r="AC30">
        <v>2</v>
      </c>
    </row>
    <row r="31" spans="1:29">
      <c r="A31" s="33">
        <v>1</v>
      </c>
      <c r="B31">
        <v>62</v>
      </c>
      <c r="C31" s="33">
        <v>2</v>
      </c>
      <c r="D31" s="33">
        <v>166.2</v>
      </c>
      <c r="E31">
        <v>84.8</v>
      </c>
      <c r="F31">
        <v>30.7</v>
      </c>
      <c r="G31">
        <v>98</v>
      </c>
      <c r="H31" s="33">
        <v>142</v>
      </c>
      <c r="I31">
        <v>82</v>
      </c>
      <c r="J31" s="33">
        <v>14.7</v>
      </c>
      <c r="K31">
        <v>46.7</v>
      </c>
      <c r="L31" s="33">
        <v>93</v>
      </c>
      <c r="M31">
        <v>5.4</v>
      </c>
      <c r="N31" s="33">
        <v>24</v>
      </c>
      <c r="O31">
        <v>31</v>
      </c>
      <c r="P31">
        <v>107</v>
      </c>
      <c r="Q31" s="33">
        <v>139</v>
      </c>
      <c r="R31">
        <v>155</v>
      </c>
      <c r="S31">
        <v>61</v>
      </c>
      <c r="T31" s="33">
        <v>0.83</v>
      </c>
      <c r="U31" s="33">
        <v>0</v>
      </c>
      <c r="V31">
        <v>0</v>
      </c>
      <c r="W31">
        <v>0</v>
      </c>
      <c r="X31" s="33">
        <v>0</v>
      </c>
      <c r="Y31">
        <v>3</v>
      </c>
      <c r="Z31">
        <v>2</v>
      </c>
      <c r="AA31" s="33">
        <v>1</v>
      </c>
    </row>
    <row r="32" spans="1:29">
      <c r="A32" s="33">
        <v>1</v>
      </c>
      <c r="B32">
        <v>64</v>
      </c>
      <c r="C32" s="33">
        <v>2</v>
      </c>
      <c r="D32" s="33">
        <v>163</v>
      </c>
      <c r="E32">
        <v>66.400000000000006</v>
      </c>
      <c r="F32">
        <v>25</v>
      </c>
      <c r="G32">
        <v>88</v>
      </c>
      <c r="H32" s="33">
        <v>133</v>
      </c>
      <c r="I32">
        <v>78</v>
      </c>
      <c r="J32" s="33">
        <v>15.7</v>
      </c>
      <c r="K32">
        <v>48</v>
      </c>
      <c r="L32" s="33">
        <v>88</v>
      </c>
      <c r="M32">
        <v>5.8</v>
      </c>
      <c r="N32" s="33">
        <v>20</v>
      </c>
      <c r="O32">
        <v>20</v>
      </c>
      <c r="P32">
        <v>19</v>
      </c>
      <c r="Q32" s="33">
        <v>50</v>
      </c>
      <c r="R32">
        <v>95</v>
      </c>
      <c r="S32">
        <v>63</v>
      </c>
      <c r="T32" s="33">
        <v>0.64</v>
      </c>
      <c r="U32" s="33">
        <v>0</v>
      </c>
      <c r="V32">
        <v>0</v>
      </c>
      <c r="W32">
        <v>0</v>
      </c>
      <c r="X32" s="33">
        <v>0</v>
      </c>
      <c r="Y32">
        <v>1</v>
      </c>
      <c r="AA32" s="33">
        <v>1</v>
      </c>
    </row>
    <row r="33" spans="1:29">
      <c r="A33" s="33">
        <v>1</v>
      </c>
      <c r="B33">
        <v>66</v>
      </c>
      <c r="C33" s="33">
        <v>2</v>
      </c>
      <c r="D33" s="33">
        <v>175.9</v>
      </c>
      <c r="E33">
        <v>90.8</v>
      </c>
      <c r="F33">
        <v>29.3</v>
      </c>
      <c r="G33">
        <v>106</v>
      </c>
      <c r="H33" s="33">
        <v>167</v>
      </c>
      <c r="I33">
        <v>95</v>
      </c>
      <c r="J33" s="33">
        <v>15.2</v>
      </c>
      <c r="K33">
        <v>47.1</v>
      </c>
      <c r="L33" s="33">
        <v>104</v>
      </c>
      <c r="M33">
        <v>5.5</v>
      </c>
      <c r="N33" s="33">
        <v>24</v>
      </c>
      <c r="O33">
        <v>26</v>
      </c>
      <c r="P33">
        <v>21</v>
      </c>
      <c r="Q33" s="33">
        <v>82</v>
      </c>
      <c r="R33">
        <v>131</v>
      </c>
      <c r="S33">
        <v>47</v>
      </c>
      <c r="T33" s="33">
        <v>0.78</v>
      </c>
      <c r="U33" s="33">
        <v>1</v>
      </c>
      <c r="V33">
        <v>0</v>
      </c>
      <c r="W33">
        <v>0</v>
      </c>
      <c r="X33" s="33">
        <v>0</v>
      </c>
      <c r="Y33">
        <v>1</v>
      </c>
      <c r="AA33" s="33">
        <v>1</v>
      </c>
    </row>
    <row r="34" spans="1:29">
      <c r="A34" s="33">
        <v>1</v>
      </c>
      <c r="B34">
        <v>66</v>
      </c>
      <c r="C34" s="33">
        <v>2</v>
      </c>
      <c r="D34" s="33">
        <v>162.19999999999999</v>
      </c>
      <c r="E34">
        <v>72</v>
      </c>
      <c r="F34">
        <v>27.4</v>
      </c>
      <c r="G34">
        <v>94</v>
      </c>
      <c r="H34" s="33">
        <v>159</v>
      </c>
      <c r="I34">
        <v>105</v>
      </c>
      <c r="J34" s="33">
        <v>13.8</v>
      </c>
      <c r="K34">
        <v>44.3</v>
      </c>
      <c r="L34" s="33">
        <v>78</v>
      </c>
      <c r="M34">
        <v>4.9000000000000004</v>
      </c>
      <c r="N34" s="33">
        <v>19</v>
      </c>
      <c r="O34">
        <v>19</v>
      </c>
      <c r="P34">
        <v>21</v>
      </c>
      <c r="Q34" s="33">
        <v>117</v>
      </c>
      <c r="R34">
        <v>145</v>
      </c>
      <c r="S34">
        <v>48</v>
      </c>
      <c r="T34" s="33">
        <v>0.74</v>
      </c>
      <c r="U34" s="33">
        <v>0</v>
      </c>
      <c r="V34">
        <v>0</v>
      </c>
      <c r="W34">
        <v>0</v>
      </c>
      <c r="X34" s="33">
        <v>0</v>
      </c>
      <c r="Y34">
        <v>2</v>
      </c>
      <c r="Z34">
        <v>1</v>
      </c>
      <c r="AA34" s="33">
        <v>1</v>
      </c>
    </row>
    <row r="35" spans="1:29">
      <c r="A35" s="33">
        <v>1</v>
      </c>
      <c r="B35">
        <v>68</v>
      </c>
      <c r="C35" s="33">
        <v>2</v>
      </c>
      <c r="D35" s="33">
        <v>164.7</v>
      </c>
      <c r="E35">
        <v>70.3</v>
      </c>
      <c r="F35">
        <v>25.9</v>
      </c>
      <c r="G35">
        <v>95</v>
      </c>
      <c r="H35" s="33">
        <v>134</v>
      </c>
      <c r="I35">
        <v>62</v>
      </c>
      <c r="J35" s="33">
        <v>15.4</v>
      </c>
      <c r="K35">
        <v>49.4</v>
      </c>
      <c r="L35" s="33">
        <v>97</v>
      </c>
      <c r="M35">
        <v>5.6</v>
      </c>
      <c r="N35" s="33">
        <v>25</v>
      </c>
      <c r="O35">
        <v>16</v>
      </c>
      <c r="P35">
        <v>31</v>
      </c>
      <c r="Q35" s="33">
        <v>89</v>
      </c>
      <c r="R35">
        <v>66</v>
      </c>
      <c r="S35">
        <v>88</v>
      </c>
      <c r="T35" s="33">
        <v>0.86</v>
      </c>
      <c r="U35" s="33">
        <v>1</v>
      </c>
      <c r="V35">
        <v>0</v>
      </c>
      <c r="W35">
        <v>0</v>
      </c>
      <c r="X35" s="33">
        <v>0</v>
      </c>
      <c r="Y35">
        <v>2</v>
      </c>
      <c r="Z35">
        <v>1</v>
      </c>
      <c r="AA35" s="33">
        <v>1</v>
      </c>
    </row>
    <row r="36" spans="1:29">
      <c r="A36" s="33">
        <v>1</v>
      </c>
      <c r="B36">
        <v>69</v>
      </c>
      <c r="C36" s="33">
        <v>2</v>
      </c>
      <c r="D36" s="33">
        <v>159.9</v>
      </c>
      <c r="E36">
        <v>57</v>
      </c>
      <c r="F36">
        <v>22.3</v>
      </c>
      <c r="G36">
        <v>85</v>
      </c>
      <c r="H36" s="33">
        <v>116</v>
      </c>
      <c r="I36">
        <v>74</v>
      </c>
      <c r="J36" s="33">
        <v>16.2</v>
      </c>
      <c r="K36">
        <v>49.3</v>
      </c>
      <c r="L36" s="33">
        <v>97</v>
      </c>
      <c r="M36">
        <v>5.9</v>
      </c>
      <c r="N36" s="33">
        <v>24</v>
      </c>
      <c r="O36">
        <v>16</v>
      </c>
      <c r="P36">
        <v>49</v>
      </c>
      <c r="Q36" s="33">
        <v>126</v>
      </c>
      <c r="R36">
        <v>115</v>
      </c>
      <c r="S36">
        <v>60</v>
      </c>
      <c r="T36" s="33">
        <v>0.77</v>
      </c>
      <c r="U36" s="33">
        <v>1</v>
      </c>
      <c r="V36">
        <v>0</v>
      </c>
      <c r="W36">
        <v>0</v>
      </c>
      <c r="X36" s="33">
        <v>0</v>
      </c>
      <c r="Y36">
        <v>3</v>
      </c>
      <c r="Z36">
        <v>2</v>
      </c>
      <c r="AA36" s="33">
        <v>1</v>
      </c>
    </row>
    <row r="37" spans="1:29">
      <c r="A37" s="33">
        <v>1</v>
      </c>
      <c r="B37">
        <v>70</v>
      </c>
      <c r="C37" s="33">
        <v>2</v>
      </c>
      <c r="D37" s="33">
        <v>160</v>
      </c>
      <c r="E37">
        <v>62</v>
      </c>
      <c r="F37">
        <v>24.2</v>
      </c>
      <c r="G37">
        <v>87.5</v>
      </c>
      <c r="H37" s="33">
        <v>139</v>
      </c>
      <c r="I37">
        <v>80</v>
      </c>
      <c r="J37" s="33">
        <v>15.2</v>
      </c>
      <c r="K37">
        <v>46.9</v>
      </c>
      <c r="L37" s="33">
        <v>90</v>
      </c>
      <c r="M37">
        <v>5.4</v>
      </c>
      <c r="N37" s="33">
        <v>43</v>
      </c>
      <c r="O37">
        <v>21</v>
      </c>
      <c r="P37">
        <v>62</v>
      </c>
      <c r="Q37" s="33">
        <v>54</v>
      </c>
      <c r="R37">
        <v>120</v>
      </c>
      <c r="S37">
        <v>75</v>
      </c>
      <c r="T37" s="33">
        <v>0.73</v>
      </c>
      <c r="U37" s="33">
        <v>0</v>
      </c>
      <c r="V37">
        <v>0</v>
      </c>
      <c r="W37">
        <v>0</v>
      </c>
      <c r="X37" s="33">
        <v>0</v>
      </c>
      <c r="Y37">
        <v>3</v>
      </c>
      <c r="Z37">
        <v>3</v>
      </c>
      <c r="AA37" s="33">
        <v>1</v>
      </c>
      <c r="AC37">
        <v>3</v>
      </c>
    </row>
    <row r="38" spans="1:29">
      <c r="A38" s="33">
        <v>1</v>
      </c>
      <c r="B38">
        <v>70</v>
      </c>
      <c r="C38" s="33">
        <v>2</v>
      </c>
      <c r="D38" s="33">
        <v>164.3</v>
      </c>
      <c r="E38">
        <v>64.400000000000006</v>
      </c>
      <c r="F38">
        <v>23.9</v>
      </c>
      <c r="G38">
        <v>88</v>
      </c>
      <c r="H38" s="33">
        <v>146</v>
      </c>
      <c r="I38">
        <v>90</v>
      </c>
      <c r="J38" s="33">
        <v>15.3</v>
      </c>
      <c r="K38">
        <v>48.9</v>
      </c>
      <c r="L38" s="33">
        <v>88</v>
      </c>
      <c r="M38">
        <v>5</v>
      </c>
      <c r="N38" s="33">
        <v>23</v>
      </c>
      <c r="O38">
        <v>15</v>
      </c>
      <c r="P38">
        <v>35</v>
      </c>
      <c r="Q38" s="33">
        <v>66</v>
      </c>
      <c r="R38">
        <v>95</v>
      </c>
      <c r="S38">
        <v>51</v>
      </c>
      <c r="T38" s="33">
        <v>0.97</v>
      </c>
      <c r="U38" s="33">
        <v>1</v>
      </c>
      <c r="V38">
        <v>0</v>
      </c>
      <c r="W38">
        <v>0</v>
      </c>
      <c r="X38" s="33">
        <v>0</v>
      </c>
      <c r="Y38">
        <v>3</v>
      </c>
      <c r="Z38">
        <v>2</v>
      </c>
      <c r="AA38" s="33">
        <v>1</v>
      </c>
    </row>
    <row r="39" spans="1:29">
      <c r="A39" s="33">
        <v>1</v>
      </c>
      <c r="B39">
        <v>73</v>
      </c>
      <c r="C39" s="33">
        <v>2</v>
      </c>
      <c r="D39" s="33">
        <v>168.5</v>
      </c>
      <c r="E39">
        <v>64.2</v>
      </c>
      <c r="F39">
        <v>22.6</v>
      </c>
      <c r="G39">
        <v>86.5</v>
      </c>
      <c r="H39" s="33">
        <v>134</v>
      </c>
      <c r="I39">
        <v>84</v>
      </c>
      <c r="J39" s="33">
        <v>14.4</v>
      </c>
      <c r="K39">
        <v>45.8</v>
      </c>
      <c r="L39" s="33">
        <v>91</v>
      </c>
      <c r="M39">
        <v>5.8</v>
      </c>
      <c r="N39" s="33">
        <v>33</v>
      </c>
      <c r="O39">
        <v>21</v>
      </c>
      <c r="P39">
        <v>68</v>
      </c>
      <c r="Q39" s="33">
        <v>120</v>
      </c>
      <c r="R39">
        <v>114</v>
      </c>
      <c r="S39">
        <v>57</v>
      </c>
      <c r="T39" s="33">
        <v>0.78</v>
      </c>
      <c r="U39" s="33">
        <v>1</v>
      </c>
      <c r="V39">
        <v>0</v>
      </c>
      <c r="W39">
        <v>0</v>
      </c>
      <c r="X39" s="33">
        <v>0</v>
      </c>
      <c r="Y39">
        <v>3</v>
      </c>
      <c r="Z39">
        <v>2</v>
      </c>
      <c r="AA39" s="33">
        <v>1</v>
      </c>
    </row>
    <row r="40" spans="1:29">
      <c r="A40" s="33">
        <v>1</v>
      </c>
      <c r="B40">
        <v>74</v>
      </c>
      <c r="C40" s="33">
        <v>2</v>
      </c>
      <c r="D40" s="33">
        <v>152.9</v>
      </c>
      <c r="E40">
        <v>54.6</v>
      </c>
      <c r="F40">
        <v>23.4</v>
      </c>
      <c r="G40">
        <v>86.6</v>
      </c>
      <c r="H40" s="33">
        <v>138</v>
      </c>
      <c r="I40">
        <v>79</v>
      </c>
      <c r="J40" s="33">
        <v>11.6</v>
      </c>
      <c r="K40">
        <v>35.9</v>
      </c>
      <c r="L40" s="33">
        <v>95</v>
      </c>
      <c r="M40">
        <v>6</v>
      </c>
      <c r="N40" s="33">
        <v>30</v>
      </c>
      <c r="O40">
        <v>22</v>
      </c>
      <c r="P40">
        <v>26</v>
      </c>
      <c r="Q40" s="33">
        <v>38</v>
      </c>
      <c r="R40">
        <v>91</v>
      </c>
      <c r="S40">
        <v>78</v>
      </c>
      <c r="T40" s="33">
        <v>0.66</v>
      </c>
      <c r="U40" s="33">
        <v>1</v>
      </c>
      <c r="V40">
        <v>0</v>
      </c>
      <c r="W40">
        <v>0</v>
      </c>
      <c r="X40" s="33">
        <v>0</v>
      </c>
      <c r="Y40">
        <v>3</v>
      </c>
      <c r="Z40">
        <v>2</v>
      </c>
      <c r="AA40" s="33">
        <v>1</v>
      </c>
    </row>
    <row r="41" spans="1:29">
      <c r="A41" s="33">
        <v>1</v>
      </c>
      <c r="B41">
        <v>74</v>
      </c>
      <c r="C41" s="33">
        <v>2</v>
      </c>
      <c r="D41" s="33">
        <v>159</v>
      </c>
      <c r="E41">
        <v>50.9</v>
      </c>
      <c r="F41">
        <v>20.100000000000001</v>
      </c>
      <c r="G41">
        <v>85</v>
      </c>
      <c r="H41" s="33">
        <v>135</v>
      </c>
      <c r="I41">
        <v>80</v>
      </c>
      <c r="J41" s="33">
        <v>15.2</v>
      </c>
      <c r="K41">
        <v>47.7</v>
      </c>
      <c r="L41" s="33">
        <v>89</v>
      </c>
      <c r="M41">
        <v>4.9000000000000004</v>
      </c>
      <c r="N41" s="33">
        <v>18</v>
      </c>
      <c r="O41">
        <v>13</v>
      </c>
      <c r="P41">
        <v>14</v>
      </c>
      <c r="Q41" s="33">
        <v>65</v>
      </c>
      <c r="R41">
        <v>97</v>
      </c>
      <c r="S41">
        <v>76</v>
      </c>
      <c r="T41" s="33">
        <v>0.62</v>
      </c>
      <c r="U41" s="33">
        <v>0</v>
      </c>
      <c r="V41">
        <v>0</v>
      </c>
      <c r="W41">
        <v>0</v>
      </c>
      <c r="X41" s="33">
        <v>0</v>
      </c>
      <c r="Y41">
        <v>1</v>
      </c>
      <c r="Z41">
        <v>1</v>
      </c>
      <c r="AA41" s="33">
        <v>1</v>
      </c>
    </row>
    <row r="42" spans="1:29">
      <c r="A42" s="33">
        <v>1</v>
      </c>
      <c r="B42">
        <v>26</v>
      </c>
      <c r="C42" s="33">
        <v>1</v>
      </c>
      <c r="D42" s="33">
        <v>174.8</v>
      </c>
      <c r="E42">
        <v>67.599999999999994</v>
      </c>
      <c r="F42">
        <v>22.1</v>
      </c>
      <c r="G42">
        <v>76</v>
      </c>
      <c r="H42" s="33">
        <v>122</v>
      </c>
      <c r="I42">
        <v>79</v>
      </c>
      <c r="J42" s="33">
        <v>16.100000000000001</v>
      </c>
      <c r="K42" t="s">
        <v>20</v>
      </c>
      <c r="L42" s="33">
        <v>88</v>
      </c>
      <c r="M42" t="s">
        <v>180</v>
      </c>
      <c r="N42" s="33">
        <v>19</v>
      </c>
      <c r="O42">
        <v>7</v>
      </c>
      <c r="P42">
        <v>19</v>
      </c>
      <c r="Q42" s="33">
        <v>69</v>
      </c>
      <c r="R42">
        <v>113</v>
      </c>
      <c r="S42">
        <v>63</v>
      </c>
      <c r="T42" s="33" t="s">
        <v>20</v>
      </c>
      <c r="U42" s="33">
        <v>0</v>
      </c>
      <c r="V42">
        <v>0</v>
      </c>
      <c r="W42">
        <v>0</v>
      </c>
      <c r="X42" s="33">
        <v>0</v>
      </c>
      <c r="Y42">
        <v>1</v>
      </c>
      <c r="AA42" s="33">
        <v>1</v>
      </c>
    </row>
    <row r="43" spans="1:29">
      <c r="A43" s="33">
        <v>1</v>
      </c>
      <c r="B43">
        <v>28</v>
      </c>
      <c r="C43" s="33">
        <v>1</v>
      </c>
      <c r="D43" s="33">
        <v>163.6</v>
      </c>
      <c r="E43">
        <v>60.5</v>
      </c>
      <c r="F43">
        <v>22.6</v>
      </c>
      <c r="G43">
        <v>75</v>
      </c>
      <c r="H43" s="33">
        <v>110</v>
      </c>
      <c r="I43">
        <v>74</v>
      </c>
      <c r="J43" s="33">
        <v>15.2</v>
      </c>
      <c r="K43" t="s">
        <v>20</v>
      </c>
      <c r="L43" s="33">
        <v>87</v>
      </c>
      <c r="M43" t="s">
        <v>180</v>
      </c>
      <c r="N43" s="33">
        <v>14</v>
      </c>
      <c r="O43">
        <v>8</v>
      </c>
      <c r="P43">
        <v>13</v>
      </c>
      <c r="Q43" s="33">
        <v>38</v>
      </c>
      <c r="R43">
        <v>81</v>
      </c>
      <c r="S43">
        <v>48</v>
      </c>
      <c r="T43" s="33" t="s">
        <v>20</v>
      </c>
      <c r="U43" s="33">
        <v>0</v>
      </c>
      <c r="V43">
        <v>0</v>
      </c>
      <c r="W43">
        <v>0</v>
      </c>
      <c r="X43" s="33">
        <v>0</v>
      </c>
      <c r="Y43">
        <v>1</v>
      </c>
      <c r="Z43">
        <v>3</v>
      </c>
      <c r="AA43" s="33">
        <v>1</v>
      </c>
      <c r="AC43">
        <v>3</v>
      </c>
    </row>
    <row r="44" spans="1:29">
      <c r="A44" s="33">
        <v>1</v>
      </c>
      <c r="B44">
        <v>30</v>
      </c>
      <c r="C44" s="33">
        <v>1</v>
      </c>
      <c r="D44" s="33">
        <v>182</v>
      </c>
      <c r="E44">
        <v>74.099999999999994</v>
      </c>
      <c r="F44">
        <v>22.4</v>
      </c>
      <c r="G44">
        <v>85</v>
      </c>
      <c r="H44" s="33">
        <v>102</v>
      </c>
      <c r="I44">
        <v>78</v>
      </c>
      <c r="J44" s="33">
        <v>14.8</v>
      </c>
      <c r="K44">
        <v>46</v>
      </c>
      <c r="L44" s="33">
        <v>76</v>
      </c>
      <c r="M44" t="s">
        <v>180</v>
      </c>
      <c r="N44" s="33">
        <v>15</v>
      </c>
      <c r="O44">
        <v>20</v>
      </c>
      <c r="P44">
        <v>19</v>
      </c>
      <c r="Q44" s="33">
        <v>119</v>
      </c>
      <c r="R44">
        <v>183</v>
      </c>
      <c r="S44">
        <v>68</v>
      </c>
      <c r="T44" s="33" t="s">
        <v>20</v>
      </c>
      <c r="U44" s="33">
        <v>0</v>
      </c>
      <c r="V44">
        <v>0</v>
      </c>
      <c r="W44">
        <v>0</v>
      </c>
      <c r="X44" s="33">
        <v>0</v>
      </c>
      <c r="Y44">
        <v>1</v>
      </c>
      <c r="Z44">
        <v>1</v>
      </c>
      <c r="AA44" s="33">
        <v>1</v>
      </c>
    </row>
    <row r="45" spans="1:29">
      <c r="A45" s="33">
        <v>1</v>
      </c>
      <c r="B45">
        <v>37</v>
      </c>
      <c r="C45" s="33">
        <v>1</v>
      </c>
      <c r="D45" s="33">
        <v>165.8</v>
      </c>
      <c r="E45">
        <v>75.8</v>
      </c>
      <c r="F45">
        <v>27.6</v>
      </c>
      <c r="G45">
        <v>84</v>
      </c>
      <c r="H45" s="33">
        <v>128</v>
      </c>
      <c r="I45">
        <v>83</v>
      </c>
      <c r="J45" s="33">
        <v>15.3</v>
      </c>
      <c r="K45" t="s">
        <v>20</v>
      </c>
      <c r="L45" s="33">
        <v>90</v>
      </c>
      <c r="M45" t="s">
        <v>180</v>
      </c>
      <c r="N45" s="33">
        <v>18</v>
      </c>
      <c r="O45">
        <v>18</v>
      </c>
      <c r="P45">
        <v>21</v>
      </c>
      <c r="Q45" s="33">
        <v>39</v>
      </c>
      <c r="R45">
        <v>130</v>
      </c>
      <c r="S45">
        <v>56</v>
      </c>
      <c r="T45" s="33" t="s">
        <v>20</v>
      </c>
      <c r="U45" s="33">
        <v>0</v>
      </c>
      <c r="V45">
        <v>0</v>
      </c>
      <c r="W45">
        <v>0</v>
      </c>
      <c r="X45" s="33">
        <v>0</v>
      </c>
      <c r="Y45">
        <v>2</v>
      </c>
      <c r="Z45">
        <v>2</v>
      </c>
      <c r="AA45" s="33">
        <v>1</v>
      </c>
    </row>
    <row r="46" spans="1:29">
      <c r="A46" s="33">
        <v>1</v>
      </c>
      <c r="B46">
        <v>39</v>
      </c>
      <c r="C46" s="33">
        <v>1</v>
      </c>
      <c r="D46" s="33">
        <v>175.4</v>
      </c>
      <c r="E46">
        <v>54.8</v>
      </c>
      <c r="F46">
        <v>17.8</v>
      </c>
      <c r="G46">
        <v>66</v>
      </c>
      <c r="H46" s="33">
        <v>124</v>
      </c>
      <c r="I46">
        <v>80</v>
      </c>
      <c r="J46" s="33">
        <v>15.8</v>
      </c>
      <c r="K46" t="s">
        <v>20</v>
      </c>
      <c r="L46" s="33">
        <v>119</v>
      </c>
      <c r="M46" t="s">
        <v>180</v>
      </c>
      <c r="N46" s="33">
        <v>56</v>
      </c>
      <c r="O46">
        <v>75</v>
      </c>
      <c r="P46">
        <v>23</v>
      </c>
      <c r="Q46" s="33">
        <v>56</v>
      </c>
      <c r="R46">
        <v>116</v>
      </c>
      <c r="S46">
        <v>59</v>
      </c>
      <c r="T46" s="33" t="s">
        <v>20</v>
      </c>
      <c r="U46" s="33">
        <v>0</v>
      </c>
      <c r="V46">
        <v>0</v>
      </c>
      <c r="W46">
        <v>0</v>
      </c>
      <c r="X46" s="33">
        <v>0</v>
      </c>
      <c r="Y46">
        <v>1</v>
      </c>
      <c r="Z46">
        <v>1</v>
      </c>
      <c r="AA46" s="33">
        <v>0</v>
      </c>
    </row>
    <row r="47" spans="1:29">
      <c r="A47" s="33">
        <v>1</v>
      </c>
      <c r="B47">
        <v>40</v>
      </c>
      <c r="C47" s="33">
        <v>1</v>
      </c>
      <c r="D47" s="33">
        <v>173.9</v>
      </c>
      <c r="E47">
        <v>77</v>
      </c>
      <c r="F47">
        <v>25.5</v>
      </c>
      <c r="G47">
        <v>84.5</v>
      </c>
      <c r="H47" s="33">
        <v>150</v>
      </c>
      <c r="I47">
        <v>98</v>
      </c>
      <c r="J47" s="33">
        <v>15.8</v>
      </c>
      <c r="K47">
        <v>47.8</v>
      </c>
      <c r="L47" s="33">
        <v>97</v>
      </c>
      <c r="M47" t="s">
        <v>180</v>
      </c>
      <c r="N47" s="33">
        <v>28</v>
      </c>
      <c r="O47">
        <v>53</v>
      </c>
      <c r="P47">
        <v>218</v>
      </c>
      <c r="Q47" s="33">
        <v>273</v>
      </c>
      <c r="R47">
        <v>85</v>
      </c>
      <c r="S47">
        <v>47</v>
      </c>
      <c r="T47" s="33" t="s">
        <v>20</v>
      </c>
      <c r="U47" s="33">
        <v>0</v>
      </c>
      <c r="V47">
        <v>0</v>
      </c>
      <c r="W47">
        <v>0</v>
      </c>
      <c r="X47" s="33">
        <v>0</v>
      </c>
      <c r="Y47">
        <v>1</v>
      </c>
      <c r="AA47" s="33">
        <v>0</v>
      </c>
    </row>
    <row r="48" spans="1:29">
      <c r="A48" s="33">
        <v>1</v>
      </c>
      <c r="B48">
        <v>42</v>
      </c>
      <c r="C48" s="33">
        <v>1</v>
      </c>
      <c r="D48" s="33">
        <v>163.30000000000001</v>
      </c>
      <c r="E48">
        <v>55.8</v>
      </c>
      <c r="F48">
        <v>20.9</v>
      </c>
      <c r="G48">
        <v>73.5</v>
      </c>
      <c r="H48" s="33">
        <v>99</v>
      </c>
      <c r="I48">
        <v>69</v>
      </c>
      <c r="J48" s="33">
        <v>14.9</v>
      </c>
      <c r="K48">
        <v>46.3</v>
      </c>
      <c r="L48" s="33">
        <v>81</v>
      </c>
      <c r="M48">
        <v>5.4</v>
      </c>
      <c r="N48" s="33">
        <v>28</v>
      </c>
      <c r="O48">
        <v>31</v>
      </c>
      <c r="P48">
        <v>19</v>
      </c>
      <c r="Q48" s="33">
        <v>119</v>
      </c>
      <c r="R48">
        <v>124</v>
      </c>
      <c r="S48">
        <v>55</v>
      </c>
      <c r="T48" s="33">
        <v>0.72</v>
      </c>
      <c r="U48" s="33">
        <v>0</v>
      </c>
      <c r="V48">
        <v>0</v>
      </c>
      <c r="W48">
        <v>0</v>
      </c>
      <c r="X48" s="33">
        <v>0</v>
      </c>
      <c r="Y48">
        <v>1</v>
      </c>
      <c r="AA48" s="33">
        <v>1</v>
      </c>
    </row>
    <row r="49" spans="1:29">
      <c r="A49" s="33">
        <v>1</v>
      </c>
      <c r="B49">
        <v>43</v>
      </c>
      <c r="C49" s="33">
        <v>1</v>
      </c>
      <c r="D49" s="33">
        <v>169.8</v>
      </c>
      <c r="E49">
        <v>74.3</v>
      </c>
      <c r="F49">
        <v>25.8</v>
      </c>
      <c r="G49">
        <v>91</v>
      </c>
      <c r="H49" s="33">
        <v>124</v>
      </c>
      <c r="I49">
        <v>75</v>
      </c>
      <c r="J49" s="33">
        <v>14.8</v>
      </c>
      <c r="K49">
        <v>45.2</v>
      </c>
      <c r="L49" s="33">
        <v>104</v>
      </c>
      <c r="M49">
        <v>5.0999999999999996</v>
      </c>
      <c r="N49" s="33">
        <v>23</v>
      </c>
      <c r="O49">
        <v>30</v>
      </c>
      <c r="P49">
        <v>49</v>
      </c>
      <c r="Q49" s="33">
        <v>62</v>
      </c>
      <c r="R49">
        <v>96</v>
      </c>
      <c r="S49">
        <v>82</v>
      </c>
      <c r="T49" s="33">
        <v>0.76</v>
      </c>
      <c r="U49" s="33">
        <v>0</v>
      </c>
      <c r="V49">
        <v>0</v>
      </c>
      <c r="W49">
        <v>0</v>
      </c>
      <c r="X49" s="33">
        <v>0</v>
      </c>
      <c r="Y49">
        <v>3</v>
      </c>
      <c r="Z49">
        <v>2</v>
      </c>
      <c r="AA49" s="33">
        <v>0</v>
      </c>
    </row>
    <row r="50" spans="1:29">
      <c r="A50" s="33">
        <v>1</v>
      </c>
      <c r="B50">
        <v>43</v>
      </c>
      <c r="C50" s="33">
        <v>1</v>
      </c>
      <c r="D50" s="33">
        <v>169.6</v>
      </c>
      <c r="E50">
        <v>50.3</v>
      </c>
      <c r="F50">
        <v>17.5</v>
      </c>
      <c r="G50">
        <v>66.5</v>
      </c>
      <c r="H50" s="33">
        <v>117</v>
      </c>
      <c r="I50">
        <v>71</v>
      </c>
      <c r="J50" s="33">
        <v>16</v>
      </c>
      <c r="K50">
        <v>49.5</v>
      </c>
      <c r="L50" s="33">
        <v>97</v>
      </c>
      <c r="M50">
        <v>5.2</v>
      </c>
      <c r="N50" s="33">
        <v>23</v>
      </c>
      <c r="O50">
        <v>31</v>
      </c>
      <c r="P50">
        <v>23</v>
      </c>
      <c r="Q50" s="33">
        <v>150</v>
      </c>
      <c r="R50">
        <v>147</v>
      </c>
      <c r="S50">
        <v>53</v>
      </c>
      <c r="T50" s="33">
        <v>0.67</v>
      </c>
      <c r="U50" s="33">
        <v>0</v>
      </c>
      <c r="V50">
        <v>0</v>
      </c>
      <c r="W50">
        <v>0</v>
      </c>
      <c r="X50" s="33">
        <v>0</v>
      </c>
      <c r="Y50">
        <v>1</v>
      </c>
      <c r="Z50">
        <v>1</v>
      </c>
      <c r="AA50" s="33">
        <v>1</v>
      </c>
    </row>
    <row r="51" spans="1:29">
      <c r="A51" s="33">
        <v>1</v>
      </c>
      <c r="B51">
        <v>48</v>
      </c>
      <c r="C51" s="33">
        <v>1</v>
      </c>
      <c r="D51" s="33">
        <v>168.8</v>
      </c>
      <c r="E51">
        <v>62.1</v>
      </c>
      <c r="F51">
        <v>21.8</v>
      </c>
      <c r="G51">
        <v>80.599999999999994</v>
      </c>
      <c r="H51" s="33">
        <v>120</v>
      </c>
      <c r="I51">
        <v>80</v>
      </c>
      <c r="J51" s="33">
        <v>14</v>
      </c>
      <c r="K51">
        <v>44.9</v>
      </c>
      <c r="L51" s="33">
        <v>87</v>
      </c>
      <c r="M51">
        <v>5.8</v>
      </c>
      <c r="N51" s="33">
        <v>19</v>
      </c>
      <c r="O51">
        <v>19</v>
      </c>
      <c r="P51">
        <v>51</v>
      </c>
      <c r="Q51" s="33">
        <v>135</v>
      </c>
      <c r="R51">
        <v>165</v>
      </c>
      <c r="S51">
        <v>53</v>
      </c>
      <c r="T51" s="33">
        <v>0.97</v>
      </c>
      <c r="U51" s="33">
        <v>0</v>
      </c>
      <c r="V51">
        <v>0</v>
      </c>
      <c r="W51">
        <v>0</v>
      </c>
      <c r="X51" s="33">
        <v>0</v>
      </c>
      <c r="Y51">
        <v>2</v>
      </c>
      <c r="Z51">
        <v>2</v>
      </c>
      <c r="AA51" s="33">
        <v>1</v>
      </c>
    </row>
    <row r="52" spans="1:29">
      <c r="A52" s="33">
        <v>1</v>
      </c>
      <c r="B52">
        <v>50</v>
      </c>
      <c r="C52" s="33">
        <v>1</v>
      </c>
      <c r="D52" s="33">
        <v>168.7</v>
      </c>
      <c r="E52">
        <v>54.2</v>
      </c>
      <c r="F52">
        <v>19</v>
      </c>
      <c r="G52">
        <v>68</v>
      </c>
      <c r="H52" s="33">
        <v>110</v>
      </c>
      <c r="I52">
        <v>70</v>
      </c>
      <c r="J52" s="33">
        <v>13.9</v>
      </c>
      <c r="K52">
        <v>42.6</v>
      </c>
      <c r="L52" s="33">
        <v>73</v>
      </c>
      <c r="M52">
        <v>5</v>
      </c>
      <c r="N52" s="33">
        <v>18</v>
      </c>
      <c r="O52">
        <v>11</v>
      </c>
      <c r="P52">
        <v>21</v>
      </c>
      <c r="Q52" s="33">
        <v>55</v>
      </c>
      <c r="R52">
        <v>84</v>
      </c>
      <c r="S52">
        <v>73</v>
      </c>
      <c r="T52" s="33">
        <v>0.72</v>
      </c>
      <c r="U52" s="33">
        <v>0</v>
      </c>
      <c r="V52">
        <v>0</v>
      </c>
      <c r="W52">
        <v>0</v>
      </c>
      <c r="X52" s="33">
        <v>0</v>
      </c>
      <c r="Y52">
        <v>3</v>
      </c>
      <c r="Z52">
        <v>3</v>
      </c>
      <c r="AA52" s="33">
        <v>0</v>
      </c>
      <c r="AC52">
        <v>2</v>
      </c>
    </row>
    <row r="53" spans="1:29">
      <c r="A53" s="33">
        <v>1</v>
      </c>
      <c r="B53">
        <v>50</v>
      </c>
      <c r="C53" s="33">
        <v>1</v>
      </c>
      <c r="D53" s="33">
        <v>167.6</v>
      </c>
      <c r="E53">
        <v>64.2</v>
      </c>
      <c r="F53">
        <v>22.9</v>
      </c>
      <c r="G53">
        <v>80</v>
      </c>
      <c r="H53" s="33">
        <v>108</v>
      </c>
      <c r="I53">
        <v>54</v>
      </c>
      <c r="J53" s="33">
        <v>13.5</v>
      </c>
      <c r="K53">
        <v>41</v>
      </c>
      <c r="L53" s="33">
        <v>80</v>
      </c>
      <c r="M53">
        <v>4.9000000000000004</v>
      </c>
      <c r="N53" s="33">
        <v>33</v>
      </c>
      <c r="O53">
        <v>48</v>
      </c>
      <c r="P53">
        <v>70</v>
      </c>
      <c r="Q53" s="33">
        <v>91</v>
      </c>
      <c r="R53">
        <v>78</v>
      </c>
      <c r="S53">
        <v>59</v>
      </c>
      <c r="T53" s="33">
        <v>0.83</v>
      </c>
      <c r="U53" s="33">
        <v>0</v>
      </c>
      <c r="V53">
        <v>0</v>
      </c>
      <c r="W53">
        <v>0</v>
      </c>
      <c r="X53" s="33">
        <v>0</v>
      </c>
      <c r="Y53">
        <v>2</v>
      </c>
      <c r="Z53">
        <v>1</v>
      </c>
      <c r="AA53" s="33">
        <v>1</v>
      </c>
    </row>
    <row r="54" spans="1:29">
      <c r="A54" s="33">
        <v>1</v>
      </c>
      <c r="B54">
        <v>51</v>
      </c>
      <c r="C54" s="33">
        <v>1</v>
      </c>
      <c r="D54" s="33">
        <v>170.3</v>
      </c>
      <c r="E54">
        <v>66</v>
      </c>
      <c r="F54">
        <v>22.8</v>
      </c>
      <c r="G54">
        <v>80</v>
      </c>
      <c r="H54" s="33">
        <v>110</v>
      </c>
      <c r="I54">
        <v>69</v>
      </c>
      <c r="J54" s="33">
        <v>14.7</v>
      </c>
      <c r="K54">
        <v>47.1</v>
      </c>
      <c r="L54" s="33">
        <v>80</v>
      </c>
      <c r="M54">
        <v>4.8</v>
      </c>
      <c r="N54" s="33">
        <v>24</v>
      </c>
      <c r="O54">
        <v>22</v>
      </c>
      <c r="P54">
        <v>50</v>
      </c>
      <c r="Q54" s="33">
        <v>74</v>
      </c>
      <c r="R54">
        <v>160</v>
      </c>
      <c r="S54">
        <v>59</v>
      </c>
      <c r="T54" s="33">
        <v>0.87</v>
      </c>
      <c r="U54" s="33">
        <v>0</v>
      </c>
      <c r="V54">
        <v>0</v>
      </c>
      <c r="W54">
        <v>0</v>
      </c>
      <c r="X54" s="33">
        <v>0</v>
      </c>
      <c r="Y54">
        <v>2</v>
      </c>
      <c r="Z54">
        <v>2</v>
      </c>
      <c r="AA54" s="33">
        <v>0</v>
      </c>
    </row>
    <row r="55" spans="1:29">
      <c r="A55" s="33">
        <v>1</v>
      </c>
      <c r="B55">
        <v>51</v>
      </c>
      <c r="C55" s="33">
        <v>1</v>
      </c>
      <c r="D55" s="33">
        <v>172.1</v>
      </c>
      <c r="E55">
        <v>59</v>
      </c>
      <c r="F55">
        <v>19.899999999999999</v>
      </c>
      <c r="G55">
        <v>78.5</v>
      </c>
      <c r="H55" s="33">
        <v>126</v>
      </c>
      <c r="I55">
        <v>78</v>
      </c>
      <c r="J55" s="33">
        <v>14.3</v>
      </c>
      <c r="K55">
        <v>42.9</v>
      </c>
      <c r="L55" s="33">
        <v>99</v>
      </c>
      <c r="M55">
        <v>5.4</v>
      </c>
      <c r="N55" s="33">
        <v>19</v>
      </c>
      <c r="O55">
        <v>41</v>
      </c>
      <c r="P55">
        <v>35</v>
      </c>
      <c r="Q55" s="33">
        <v>116</v>
      </c>
      <c r="R55">
        <v>101</v>
      </c>
      <c r="S55">
        <v>57</v>
      </c>
      <c r="T55" s="33">
        <v>0.5</v>
      </c>
      <c r="U55" s="33">
        <v>0</v>
      </c>
      <c r="V55">
        <v>0</v>
      </c>
      <c r="W55">
        <v>1</v>
      </c>
      <c r="X55" s="33">
        <v>0</v>
      </c>
      <c r="Y55">
        <v>2</v>
      </c>
      <c r="Z55">
        <v>1</v>
      </c>
      <c r="AA55" s="33">
        <v>0</v>
      </c>
    </row>
    <row r="56" spans="1:29">
      <c r="A56" s="33">
        <v>1</v>
      </c>
      <c r="B56">
        <v>52</v>
      </c>
      <c r="C56" s="33">
        <v>1</v>
      </c>
      <c r="D56" s="33">
        <v>165.9</v>
      </c>
      <c r="E56">
        <v>62.2</v>
      </c>
      <c r="F56">
        <v>22.6</v>
      </c>
      <c r="G56">
        <v>80</v>
      </c>
      <c r="H56" s="33">
        <v>126</v>
      </c>
      <c r="I56">
        <v>62</v>
      </c>
      <c r="J56" s="33">
        <v>15.3</v>
      </c>
      <c r="K56">
        <v>47.8</v>
      </c>
      <c r="L56" s="33">
        <v>79</v>
      </c>
      <c r="M56">
        <v>5</v>
      </c>
      <c r="N56" s="33">
        <v>26</v>
      </c>
      <c r="O56">
        <v>25</v>
      </c>
      <c r="P56">
        <v>15</v>
      </c>
      <c r="Q56" s="33">
        <v>122</v>
      </c>
      <c r="R56">
        <v>122</v>
      </c>
      <c r="S56">
        <v>46</v>
      </c>
      <c r="T56" s="33">
        <v>0.67</v>
      </c>
      <c r="U56" s="33">
        <v>0</v>
      </c>
      <c r="V56">
        <v>0</v>
      </c>
      <c r="W56">
        <v>0</v>
      </c>
      <c r="X56" s="33">
        <v>0</v>
      </c>
      <c r="Y56">
        <v>3</v>
      </c>
      <c r="Z56">
        <v>2</v>
      </c>
      <c r="AA56" s="33">
        <v>1</v>
      </c>
    </row>
    <row r="57" spans="1:29">
      <c r="A57" s="33">
        <v>1</v>
      </c>
      <c r="B57">
        <v>56</v>
      </c>
      <c r="C57" s="33">
        <v>1</v>
      </c>
      <c r="D57" s="33">
        <v>164.6</v>
      </c>
      <c r="E57">
        <v>53.5</v>
      </c>
      <c r="F57">
        <v>19.7</v>
      </c>
      <c r="G57">
        <v>74</v>
      </c>
      <c r="H57" s="33">
        <v>130</v>
      </c>
      <c r="I57">
        <v>85</v>
      </c>
      <c r="J57" s="33" t="s">
        <v>20</v>
      </c>
      <c r="K57" t="s">
        <v>20</v>
      </c>
      <c r="L57" s="33">
        <v>105</v>
      </c>
      <c r="M57" t="s">
        <v>180</v>
      </c>
      <c r="N57" s="33">
        <v>26</v>
      </c>
      <c r="O57">
        <v>20</v>
      </c>
      <c r="P57">
        <v>24</v>
      </c>
      <c r="Q57" s="33">
        <v>56</v>
      </c>
      <c r="R57">
        <v>61</v>
      </c>
      <c r="S57">
        <v>110</v>
      </c>
      <c r="T57" s="33" t="s">
        <v>20</v>
      </c>
      <c r="U57" s="33">
        <v>0</v>
      </c>
      <c r="V57">
        <v>0</v>
      </c>
      <c r="W57">
        <v>0</v>
      </c>
      <c r="X57" s="33">
        <v>0</v>
      </c>
      <c r="Y57">
        <v>1</v>
      </c>
      <c r="AA57" s="33">
        <v>1</v>
      </c>
    </row>
    <row r="58" spans="1:29">
      <c r="A58" s="33">
        <v>1</v>
      </c>
      <c r="B58">
        <v>56</v>
      </c>
      <c r="C58" s="33">
        <v>1</v>
      </c>
      <c r="D58" s="33">
        <v>149.80000000000001</v>
      </c>
      <c r="E58">
        <v>47.7</v>
      </c>
      <c r="F58">
        <v>21.3</v>
      </c>
      <c r="G58">
        <v>79</v>
      </c>
      <c r="H58" s="33">
        <v>130</v>
      </c>
      <c r="I58">
        <v>84</v>
      </c>
      <c r="J58" s="33" t="s">
        <v>20</v>
      </c>
      <c r="K58" t="s">
        <v>20</v>
      </c>
      <c r="L58" s="33">
        <v>89</v>
      </c>
      <c r="M58" t="s">
        <v>180</v>
      </c>
      <c r="N58" s="33">
        <v>37</v>
      </c>
      <c r="O58">
        <v>31</v>
      </c>
      <c r="P58">
        <v>14</v>
      </c>
      <c r="Q58" s="33">
        <v>127</v>
      </c>
      <c r="R58">
        <v>194</v>
      </c>
      <c r="S58">
        <v>52</v>
      </c>
      <c r="T58" s="33" t="s">
        <v>20</v>
      </c>
      <c r="U58" s="33">
        <v>0</v>
      </c>
      <c r="V58">
        <v>0</v>
      </c>
      <c r="W58">
        <v>0</v>
      </c>
      <c r="X58" s="33">
        <v>0</v>
      </c>
      <c r="Y58">
        <v>1</v>
      </c>
      <c r="AA58" s="33">
        <v>1</v>
      </c>
    </row>
    <row r="59" spans="1:29">
      <c r="A59" s="33">
        <v>1</v>
      </c>
      <c r="B59">
        <v>57</v>
      </c>
      <c r="C59" s="33">
        <v>1</v>
      </c>
      <c r="D59" s="33">
        <v>164.3</v>
      </c>
      <c r="E59">
        <v>63.6</v>
      </c>
      <c r="F59">
        <v>23.6</v>
      </c>
      <c r="G59">
        <v>83</v>
      </c>
      <c r="H59" s="33">
        <v>115</v>
      </c>
      <c r="I59">
        <v>64</v>
      </c>
      <c r="J59" s="33">
        <v>14.7</v>
      </c>
      <c r="K59">
        <v>46.2</v>
      </c>
      <c r="L59" s="33">
        <v>83</v>
      </c>
      <c r="M59">
        <v>5.5</v>
      </c>
      <c r="N59" s="33">
        <v>24</v>
      </c>
      <c r="O59">
        <v>21</v>
      </c>
      <c r="P59">
        <v>27</v>
      </c>
      <c r="Q59" s="33">
        <v>121</v>
      </c>
      <c r="R59">
        <v>109</v>
      </c>
      <c r="S59">
        <v>51</v>
      </c>
      <c r="T59" s="33">
        <v>0.64</v>
      </c>
      <c r="U59" s="33">
        <v>0</v>
      </c>
      <c r="V59">
        <v>0</v>
      </c>
      <c r="W59">
        <v>0</v>
      </c>
      <c r="X59" s="33">
        <v>0</v>
      </c>
      <c r="Y59">
        <v>2</v>
      </c>
      <c r="AA59" s="33">
        <v>1</v>
      </c>
    </row>
    <row r="60" spans="1:29">
      <c r="A60" s="33">
        <v>1</v>
      </c>
      <c r="B60">
        <v>60</v>
      </c>
      <c r="C60" s="33">
        <v>1</v>
      </c>
      <c r="D60" s="33">
        <v>164.7</v>
      </c>
      <c r="E60">
        <v>59.5</v>
      </c>
      <c r="F60">
        <v>21.9</v>
      </c>
      <c r="G60">
        <v>82</v>
      </c>
      <c r="H60" s="33">
        <v>122</v>
      </c>
      <c r="I60">
        <v>85</v>
      </c>
      <c r="J60" s="33">
        <v>11.5</v>
      </c>
      <c r="K60">
        <v>36.6</v>
      </c>
      <c r="L60" s="33">
        <v>96</v>
      </c>
      <c r="M60">
        <v>5.5</v>
      </c>
      <c r="N60" s="33">
        <v>23</v>
      </c>
      <c r="O60">
        <v>18</v>
      </c>
      <c r="P60">
        <v>25</v>
      </c>
      <c r="Q60" s="33">
        <v>42</v>
      </c>
      <c r="R60">
        <v>64</v>
      </c>
      <c r="S60">
        <v>77</v>
      </c>
      <c r="T60" s="33">
        <v>1.74</v>
      </c>
      <c r="U60" s="33">
        <v>1</v>
      </c>
      <c r="V60">
        <v>0</v>
      </c>
      <c r="W60">
        <v>0</v>
      </c>
      <c r="X60" s="33">
        <v>0</v>
      </c>
      <c r="Y60">
        <v>1</v>
      </c>
      <c r="AA60" s="33">
        <v>1</v>
      </c>
    </row>
    <row r="61" spans="1:29">
      <c r="A61" s="33">
        <v>1</v>
      </c>
      <c r="B61">
        <v>60</v>
      </c>
      <c r="C61" s="33">
        <v>1</v>
      </c>
      <c r="D61" s="33">
        <v>164.5</v>
      </c>
      <c r="E61">
        <v>67</v>
      </c>
      <c r="F61">
        <v>24.8</v>
      </c>
      <c r="G61">
        <v>84.5</v>
      </c>
      <c r="H61" s="33">
        <v>123</v>
      </c>
      <c r="I61">
        <v>73</v>
      </c>
      <c r="J61" s="33">
        <v>14.7</v>
      </c>
      <c r="K61">
        <v>44</v>
      </c>
      <c r="L61" s="33">
        <v>89</v>
      </c>
      <c r="M61">
        <v>5.2</v>
      </c>
      <c r="N61" s="33">
        <v>19</v>
      </c>
      <c r="O61">
        <v>32</v>
      </c>
      <c r="P61">
        <v>31</v>
      </c>
      <c r="Q61" s="33">
        <v>127</v>
      </c>
      <c r="R61">
        <v>99</v>
      </c>
      <c r="S61">
        <v>41</v>
      </c>
      <c r="T61" s="33">
        <v>0.65</v>
      </c>
      <c r="U61" s="33">
        <v>1</v>
      </c>
      <c r="V61">
        <v>0</v>
      </c>
      <c r="W61">
        <v>0</v>
      </c>
      <c r="X61" s="33">
        <v>0</v>
      </c>
      <c r="Y61">
        <v>1</v>
      </c>
      <c r="AA61" s="33">
        <v>1</v>
      </c>
    </row>
    <row r="62" spans="1:29">
      <c r="A62" s="33">
        <v>1</v>
      </c>
      <c r="B62">
        <v>60</v>
      </c>
      <c r="C62" s="33">
        <v>1</v>
      </c>
      <c r="D62" s="33">
        <v>157.5</v>
      </c>
      <c r="E62">
        <v>60.8</v>
      </c>
      <c r="F62">
        <v>24.5</v>
      </c>
      <c r="G62">
        <v>83</v>
      </c>
      <c r="H62" s="33">
        <v>126</v>
      </c>
      <c r="I62">
        <v>80</v>
      </c>
      <c r="J62" s="33">
        <v>13</v>
      </c>
      <c r="K62">
        <v>40</v>
      </c>
      <c r="L62" s="33">
        <v>98</v>
      </c>
      <c r="M62">
        <v>6.1</v>
      </c>
      <c r="N62" s="33">
        <v>19</v>
      </c>
      <c r="O62">
        <v>17</v>
      </c>
      <c r="P62">
        <v>27</v>
      </c>
      <c r="Q62" s="33">
        <v>83</v>
      </c>
      <c r="R62">
        <v>150</v>
      </c>
      <c r="S62">
        <v>52</v>
      </c>
      <c r="T62" s="33">
        <v>1.0900000000000001</v>
      </c>
      <c r="U62" s="33">
        <v>1</v>
      </c>
      <c r="V62">
        <v>0</v>
      </c>
      <c r="W62">
        <v>1</v>
      </c>
      <c r="X62" s="33">
        <v>0</v>
      </c>
      <c r="Y62">
        <v>1</v>
      </c>
      <c r="AA62" s="33">
        <v>1</v>
      </c>
    </row>
    <row r="63" spans="1:29">
      <c r="A63" s="33">
        <v>1</v>
      </c>
      <c r="B63">
        <v>60</v>
      </c>
      <c r="C63" s="33">
        <v>1</v>
      </c>
      <c r="D63" s="33">
        <v>179.4</v>
      </c>
      <c r="E63">
        <v>59.3</v>
      </c>
      <c r="F63">
        <v>18.399999999999999</v>
      </c>
      <c r="G63">
        <v>73.7</v>
      </c>
      <c r="H63" s="33">
        <v>93</v>
      </c>
      <c r="I63">
        <v>56</v>
      </c>
      <c r="J63" s="33">
        <v>13.8</v>
      </c>
      <c r="K63">
        <v>42.9</v>
      </c>
      <c r="L63" s="33">
        <v>80</v>
      </c>
      <c r="M63">
        <v>5.4</v>
      </c>
      <c r="N63" s="33">
        <v>19</v>
      </c>
      <c r="O63">
        <v>19</v>
      </c>
      <c r="P63">
        <v>21</v>
      </c>
      <c r="Q63" s="33">
        <v>136</v>
      </c>
      <c r="R63">
        <v>117</v>
      </c>
      <c r="S63">
        <v>61</v>
      </c>
      <c r="T63" s="33">
        <v>0.82</v>
      </c>
      <c r="U63" s="33">
        <v>0</v>
      </c>
      <c r="V63">
        <v>0</v>
      </c>
      <c r="W63">
        <v>0</v>
      </c>
      <c r="X63" s="33">
        <v>0</v>
      </c>
      <c r="Y63">
        <v>1</v>
      </c>
      <c r="Z63">
        <v>1</v>
      </c>
      <c r="AA63" s="33">
        <v>0</v>
      </c>
    </row>
    <row r="64" spans="1:29">
      <c r="A64" s="33">
        <v>1</v>
      </c>
      <c r="B64">
        <v>61</v>
      </c>
      <c r="C64" s="33">
        <v>1</v>
      </c>
      <c r="D64" s="33">
        <v>161.4</v>
      </c>
      <c r="E64">
        <v>60.7</v>
      </c>
      <c r="F64">
        <v>23.3</v>
      </c>
      <c r="G64">
        <v>83.3</v>
      </c>
      <c r="H64" s="33">
        <v>117</v>
      </c>
      <c r="I64">
        <v>68</v>
      </c>
      <c r="J64" s="33">
        <v>15.9</v>
      </c>
      <c r="K64">
        <v>49.2</v>
      </c>
      <c r="L64" s="33">
        <v>83</v>
      </c>
      <c r="M64">
        <v>5.4</v>
      </c>
      <c r="N64" s="33">
        <v>32</v>
      </c>
      <c r="O64">
        <v>35</v>
      </c>
      <c r="P64">
        <v>27</v>
      </c>
      <c r="Q64" s="33">
        <v>134</v>
      </c>
      <c r="R64">
        <v>156</v>
      </c>
      <c r="S64">
        <v>40</v>
      </c>
      <c r="T64" s="33">
        <v>1.2</v>
      </c>
      <c r="U64" s="33">
        <v>0</v>
      </c>
      <c r="V64">
        <v>0</v>
      </c>
      <c r="W64">
        <v>0</v>
      </c>
      <c r="X64" s="33">
        <v>0</v>
      </c>
      <c r="Y64">
        <v>1</v>
      </c>
      <c r="AA64" s="33">
        <v>0</v>
      </c>
    </row>
    <row r="65" spans="1:29">
      <c r="A65" s="33">
        <v>1</v>
      </c>
      <c r="B65">
        <v>61</v>
      </c>
      <c r="C65" s="33">
        <v>1</v>
      </c>
      <c r="D65" s="33">
        <v>165</v>
      </c>
      <c r="E65">
        <v>63.4</v>
      </c>
      <c r="F65">
        <v>23.3</v>
      </c>
      <c r="G65">
        <v>79</v>
      </c>
      <c r="H65" s="33">
        <v>142</v>
      </c>
      <c r="I65">
        <v>86</v>
      </c>
      <c r="J65" s="33">
        <v>16</v>
      </c>
      <c r="K65">
        <v>49.4</v>
      </c>
      <c r="L65" s="33">
        <v>87</v>
      </c>
      <c r="M65">
        <v>5</v>
      </c>
      <c r="N65" s="33">
        <v>28</v>
      </c>
      <c r="O65">
        <v>19</v>
      </c>
      <c r="P65">
        <v>51</v>
      </c>
      <c r="Q65" s="33">
        <v>83</v>
      </c>
      <c r="R65">
        <v>96</v>
      </c>
      <c r="S65">
        <v>74</v>
      </c>
      <c r="T65" s="33">
        <v>0.73</v>
      </c>
      <c r="U65" s="33">
        <v>0</v>
      </c>
      <c r="V65">
        <v>0</v>
      </c>
      <c r="W65">
        <v>0</v>
      </c>
      <c r="X65" s="33">
        <v>0</v>
      </c>
      <c r="Y65">
        <v>3</v>
      </c>
      <c r="Z65">
        <v>4</v>
      </c>
      <c r="AA65" s="33">
        <v>0</v>
      </c>
      <c r="AC65">
        <v>4</v>
      </c>
    </row>
    <row r="66" spans="1:29">
      <c r="A66" s="33">
        <v>1</v>
      </c>
      <c r="B66">
        <v>61</v>
      </c>
      <c r="C66" s="33">
        <v>1</v>
      </c>
      <c r="D66" s="33">
        <v>164.8</v>
      </c>
      <c r="E66">
        <v>62.9</v>
      </c>
      <c r="F66">
        <v>23.2</v>
      </c>
      <c r="G66">
        <v>77</v>
      </c>
      <c r="H66" s="33">
        <v>145</v>
      </c>
      <c r="I66">
        <v>79</v>
      </c>
      <c r="J66" s="33">
        <v>14.3</v>
      </c>
      <c r="K66">
        <v>45.8</v>
      </c>
      <c r="L66" s="33">
        <v>104</v>
      </c>
      <c r="M66">
        <v>5.5</v>
      </c>
      <c r="N66" s="33">
        <v>30</v>
      </c>
      <c r="O66">
        <v>31</v>
      </c>
      <c r="P66">
        <v>41</v>
      </c>
      <c r="Q66" s="33">
        <v>78</v>
      </c>
      <c r="R66">
        <v>99</v>
      </c>
      <c r="S66">
        <v>73</v>
      </c>
      <c r="T66" s="33">
        <v>0.83</v>
      </c>
      <c r="U66" s="33">
        <v>0</v>
      </c>
      <c r="V66">
        <v>0</v>
      </c>
      <c r="W66">
        <v>0</v>
      </c>
      <c r="X66" s="33">
        <v>0</v>
      </c>
      <c r="Y66">
        <v>3</v>
      </c>
      <c r="Z66">
        <v>3</v>
      </c>
      <c r="AA66" s="33">
        <v>1</v>
      </c>
      <c r="AC66">
        <v>2</v>
      </c>
    </row>
    <row r="67" spans="1:29">
      <c r="A67" s="33">
        <v>1</v>
      </c>
      <c r="B67">
        <v>61</v>
      </c>
      <c r="C67" s="33">
        <v>1</v>
      </c>
      <c r="D67" s="33">
        <v>166.2</v>
      </c>
      <c r="E67">
        <v>60.7</v>
      </c>
      <c r="F67">
        <v>22</v>
      </c>
      <c r="G67">
        <v>79</v>
      </c>
      <c r="H67" s="33">
        <v>102</v>
      </c>
      <c r="I67">
        <v>67</v>
      </c>
      <c r="J67" s="33">
        <v>14.1</v>
      </c>
      <c r="K67">
        <v>45.5</v>
      </c>
      <c r="L67" s="33">
        <v>92</v>
      </c>
      <c r="M67">
        <v>5.7</v>
      </c>
      <c r="N67" s="33">
        <v>18</v>
      </c>
      <c r="O67">
        <v>15</v>
      </c>
      <c r="P67">
        <v>55</v>
      </c>
      <c r="Q67" s="33">
        <v>133</v>
      </c>
      <c r="R67">
        <v>161</v>
      </c>
      <c r="S67">
        <v>46</v>
      </c>
      <c r="T67" s="33">
        <v>0.84</v>
      </c>
      <c r="U67" s="33">
        <v>0</v>
      </c>
      <c r="V67">
        <v>0</v>
      </c>
      <c r="W67">
        <v>0</v>
      </c>
      <c r="X67" s="33">
        <v>0</v>
      </c>
      <c r="Y67">
        <v>2</v>
      </c>
      <c r="Z67">
        <v>1</v>
      </c>
      <c r="AA67" s="33">
        <v>1</v>
      </c>
    </row>
    <row r="68" spans="1:29">
      <c r="A68" s="33">
        <v>1</v>
      </c>
      <c r="B68">
        <v>62</v>
      </c>
      <c r="C68" s="33">
        <v>1</v>
      </c>
      <c r="D68" s="33">
        <v>163.1</v>
      </c>
      <c r="E68">
        <v>53</v>
      </c>
      <c r="F68">
        <v>19.899999999999999</v>
      </c>
      <c r="G68">
        <v>75</v>
      </c>
      <c r="H68" s="33">
        <v>96</v>
      </c>
      <c r="I68">
        <v>63</v>
      </c>
      <c r="J68" s="33">
        <v>15.1</v>
      </c>
      <c r="K68">
        <v>45.7</v>
      </c>
      <c r="L68" s="33">
        <v>81</v>
      </c>
      <c r="M68">
        <v>5</v>
      </c>
      <c r="N68" s="33">
        <v>17</v>
      </c>
      <c r="O68">
        <v>9</v>
      </c>
      <c r="P68">
        <v>14</v>
      </c>
      <c r="Q68" s="33">
        <v>62</v>
      </c>
      <c r="R68">
        <v>135</v>
      </c>
      <c r="S68">
        <v>66</v>
      </c>
      <c r="T68" s="33">
        <v>0.73</v>
      </c>
      <c r="U68" s="33">
        <v>0</v>
      </c>
      <c r="V68">
        <v>0</v>
      </c>
      <c r="W68">
        <v>0</v>
      </c>
      <c r="X68" s="33">
        <v>0</v>
      </c>
      <c r="Y68">
        <v>2</v>
      </c>
      <c r="Z68">
        <v>2</v>
      </c>
      <c r="AA68" s="33">
        <v>0</v>
      </c>
    </row>
    <row r="69" spans="1:29">
      <c r="A69" s="33">
        <v>1</v>
      </c>
      <c r="B69">
        <v>62</v>
      </c>
      <c r="C69" s="33">
        <v>1</v>
      </c>
      <c r="D69" s="33">
        <v>160.69999999999999</v>
      </c>
      <c r="E69">
        <v>49.9</v>
      </c>
      <c r="F69">
        <v>19.3</v>
      </c>
      <c r="G69">
        <v>70</v>
      </c>
      <c r="H69" s="33">
        <v>140</v>
      </c>
      <c r="I69">
        <v>85</v>
      </c>
      <c r="J69" s="33">
        <v>14.2</v>
      </c>
      <c r="K69">
        <v>45.2</v>
      </c>
      <c r="L69" s="33">
        <v>86</v>
      </c>
      <c r="M69">
        <v>5.5</v>
      </c>
      <c r="N69" s="33">
        <v>23</v>
      </c>
      <c r="O69">
        <v>19</v>
      </c>
      <c r="P69">
        <v>18</v>
      </c>
      <c r="Q69" s="33">
        <v>128</v>
      </c>
      <c r="R69">
        <v>169</v>
      </c>
      <c r="S69">
        <v>49</v>
      </c>
      <c r="T69" s="33">
        <v>0.88</v>
      </c>
      <c r="U69" s="33">
        <v>0</v>
      </c>
      <c r="V69">
        <v>0</v>
      </c>
      <c r="W69">
        <v>0</v>
      </c>
      <c r="X69" s="33">
        <v>0</v>
      </c>
      <c r="Y69">
        <v>2</v>
      </c>
      <c r="Z69">
        <v>2</v>
      </c>
      <c r="AA69" s="33">
        <v>1</v>
      </c>
    </row>
    <row r="70" spans="1:29">
      <c r="A70" s="33">
        <v>1</v>
      </c>
      <c r="B70">
        <v>62</v>
      </c>
      <c r="C70" s="33">
        <v>1</v>
      </c>
      <c r="D70" s="33">
        <v>167</v>
      </c>
      <c r="E70">
        <v>65.8</v>
      </c>
      <c r="F70">
        <v>23.6</v>
      </c>
      <c r="G70">
        <v>82.5</v>
      </c>
      <c r="H70" s="33">
        <v>142</v>
      </c>
      <c r="I70">
        <v>86</v>
      </c>
      <c r="J70" s="33">
        <v>15.1</v>
      </c>
      <c r="K70">
        <v>46.7</v>
      </c>
      <c r="L70" s="33">
        <v>94</v>
      </c>
      <c r="M70">
        <v>5.8</v>
      </c>
      <c r="N70" s="33">
        <v>22</v>
      </c>
      <c r="O70">
        <v>15</v>
      </c>
      <c r="P70">
        <v>25</v>
      </c>
      <c r="Q70" s="33">
        <v>125</v>
      </c>
      <c r="R70">
        <v>150</v>
      </c>
      <c r="S70">
        <v>67</v>
      </c>
      <c r="T70" s="33">
        <v>0.89</v>
      </c>
      <c r="U70" s="33">
        <v>0</v>
      </c>
      <c r="V70">
        <v>0</v>
      </c>
      <c r="W70">
        <v>0</v>
      </c>
      <c r="X70" s="33">
        <v>0</v>
      </c>
      <c r="Y70">
        <v>3</v>
      </c>
      <c r="Z70">
        <v>1</v>
      </c>
      <c r="AA70" s="33">
        <v>1</v>
      </c>
    </row>
    <row r="71" spans="1:29">
      <c r="A71" s="33">
        <v>1</v>
      </c>
      <c r="B71">
        <v>62</v>
      </c>
      <c r="C71" s="33">
        <v>1</v>
      </c>
      <c r="D71" s="33">
        <v>163.5</v>
      </c>
      <c r="E71">
        <v>59.8</v>
      </c>
      <c r="F71">
        <v>22.4</v>
      </c>
      <c r="G71">
        <v>76</v>
      </c>
      <c r="H71" s="33">
        <v>112</v>
      </c>
      <c r="I71">
        <v>69</v>
      </c>
      <c r="J71" s="33">
        <v>13.1</v>
      </c>
      <c r="K71">
        <v>43.1</v>
      </c>
      <c r="L71" s="33">
        <v>97</v>
      </c>
      <c r="M71">
        <v>5.8</v>
      </c>
      <c r="N71" s="33">
        <v>18</v>
      </c>
      <c r="O71">
        <v>10</v>
      </c>
      <c r="P71">
        <v>13</v>
      </c>
      <c r="Q71" s="33">
        <v>77</v>
      </c>
      <c r="R71">
        <v>87</v>
      </c>
      <c r="S71">
        <v>27</v>
      </c>
      <c r="T71" s="33">
        <v>0.73</v>
      </c>
      <c r="U71" s="33">
        <v>0</v>
      </c>
      <c r="V71">
        <v>0</v>
      </c>
      <c r="W71">
        <v>0</v>
      </c>
      <c r="X71" s="33">
        <v>0</v>
      </c>
      <c r="Y71">
        <v>1</v>
      </c>
      <c r="Z71">
        <v>1</v>
      </c>
      <c r="AA71" s="33">
        <v>1</v>
      </c>
    </row>
    <row r="72" spans="1:29">
      <c r="A72" s="33">
        <v>1</v>
      </c>
      <c r="B72">
        <v>63</v>
      </c>
      <c r="C72" s="33">
        <v>1</v>
      </c>
      <c r="D72" s="33">
        <v>167.8</v>
      </c>
      <c r="E72">
        <v>53.8</v>
      </c>
      <c r="F72">
        <v>19.100000000000001</v>
      </c>
      <c r="G72">
        <v>72</v>
      </c>
      <c r="H72" s="33">
        <v>113</v>
      </c>
      <c r="I72">
        <v>72</v>
      </c>
      <c r="J72" s="33">
        <v>13.3</v>
      </c>
      <c r="K72">
        <v>43.8</v>
      </c>
      <c r="L72" s="33">
        <v>97</v>
      </c>
      <c r="M72">
        <v>6.2</v>
      </c>
      <c r="N72" s="33">
        <v>28</v>
      </c>
      <c r="O72">
        <v>21</v>
      </c>
      <c r="P72">
        <v>38</v>
      </c>
      <c r="Q72" s="33">
        <v>146</v>
      </c>
      <c r="R72">
        <v>95</v>
      </c>
      <c r="S72">
        <v>77</v>
      </c>
      <c r="T72" s="33">
        <v>0.7</v>
      </c>
      <c r="U72" s="33">
        <v>0</v>
      </c>
      <c r="V72">
        <v>0</v>
      </c>
      <c r="W72">
        <v>0</v>
      </c>
      <c r="X72" s="33">
        <v>0</v>
      </c>
      <c r="Y72">
        <v>3</v>
      </c>
      <c r="Z72">
        <v>3</v>
      </c>
      <c r="AA72" s="33">
        <v>1</v>
      </c>
      <c r="AC72">
        <v>2</v>
      </c>
    </row>
    <row r="73" spans="1:29">
      <c r="A73" s="33">
        <v>1</v>
      </c>
      <c r="B73">
        <v>63</v>
      </c>
      <c r="C73" s="33">
        <v>1</v>
      </c>
      <c r="D73" s="33">
        <v>171.5</v>
      </c>
      <c r="E73">
        <v>63.5</v>
      </c>
      <c r="F73">
        <v>21.6</v>
      </c>
      <c r="G73">
        <v>80</v>
      </c>
      <c r="H73" s="33">
        <v>120</v>
      </c>
      <c r="I73">
        <v>88</v>
      </c>
      <c r="J73" s="33">
        <v>14.5</v>
      </c>
      <c r="K73">
        <v>45.2</v>
      </c>
      <c r="L73" s="33">
        <v>84</v>
      </c>
      <c r="M73" t="s">
        <v>180</v>
      </c>
      <c r="N73" s="33">
        <v>37</v>
      </c>
      <c r="O73">
        <v>24</v>
      </c>
      <c r="P73">
        <v>93</v>
      </c>
      <c r="Q73" s="33">
        <v>315</v>
      </c>
      <c r="R73">
        <v>93</v>
      </c>
      <c r="S73">
        <v>87</v>
      </c>
      <c r="T73" s="33" t="s">
        <v>20</v>
      </c>
      <c r="U73" s="33">
        <v>1</v>
      </c>
      <c r="V73">
        <v>0</v>
      </c>
      <c r="W73">
        <v>0</v>
      </c>
      <c r="X73" s="33">
        <v>0</v>
      </c>
      <c r="Y73">
        <v>3</v>
      </c>
      <c r="Z73">
        <v>3</v>
      </c>
      <c r="AA73" s="33">
        <v>1</v>
      </c>
      <c r="AC73">
        <v>2</v>
      </c>
    </row>
    <row r="74" spans="1:29">
      <c r="A74" s="33">
        <v>1</v>
      </c>
      <c r="B74">
        <v>63</v>
      </c>
      <c r="C74" s="33">
        <v>1</v>
      </c>
      <c r="D74" s="33">
        <v>158.80000000000001</v>
      </c>
      <c r="E74">
        <v>58.3</v>
      </c>
      <c r="F74">
        <v>23.1</v>
      </c>
      <c r="G74">
        <v>80</v>
      </c>
      <c r="H74" s="33">
        <v>116</v>
      </c>
      <c r="I74">
        <v>76</v>
      </c>
      <c r="J74" s="33">
        <v>14</v>
      </c>
      <c r="K74">
        <v>45.2</v>
      </c>
      <c r="L74" s="33">
        <v>90</v>
      </c>
      <c r="M74">
        <v>5.2</v>
      </c>
      <c r="N74" s="33">
        <v>25</v>
      </c>
      <c r="O74">
        <v>15</v>
      </c>
      <c r="P74">
        <v>38</v>
      </c>
      <c r="Q74" s="33">
        <v>56</v>
      </c>
      <c r="R74">
        <v>118</v>
      </c>
      <c r="S74">
        <v>70</v>
      </c>
      <c r="T74" s="33">
        <v>0.71</v>
      </c>
      <c r="U74" s="33">
        <v>0</v>
      </c>
      <c r="V74">
        <v>0</v>
      </c>
      <c r="W74">
        <v>0</v>
      </c>
      <c r="X74" s="33">
        <v>0</v>
      </c>
      <c r="Y74">
        <v>3</v>
      </c>
      <c r="Z74">
        <v>2</v>
      </c>
      <c r="AA74" s="33">
        <v>1</v>
      </c>
    </row>
    <row r="75" spans="1:29">
      <c r="A75" s="33">
        <v>1</v>
      </c>
      <c r="B75">
        <v>63</v>
      </c>
      <c r="C75" s="33">
        <v>1</v>
      </c>
      <c r="D75" s="33">
        <v>161.5</v>
      </c>
      <c r="E75">
        <v>57.1</v>
      </c>
      <c r="F75">
        <v>21.9</v>
      </c>
      <c r="G75">
        <v>78</v>
      </c>
      <c r="H75" s="33">
        <v>112</v>
      </c>
      <c r="I75">
        <v>73</v>
      </c>
      <c r="J75" s="33">
        <v>14.2</v>
      </c>
      <c r="K75">
        <v>44.6</v>
      </c>
      <c r="L75" s="33">
        <v>131</v>
      </c>
      <c r="M75">
        <v>6.5</v>
      </c>
      <c r="N75" s="33">
        <v>19</v>
      </c>
      <c r="O75">
        <v>15</v>
      </c>
      <c r="P75">
        <v>23</v>
      </c>
      <c r="Q75" s="33">
        <v>58</v>
      </c>
      <c r="R75">
        <v>143</v>
      </c>
      <c r="S75">
        <v>70</v>
      </c>
      <c r="T75" s="33">
        <v>0.75</v>
      </c>
      <c r="U75" s="33">
        <v>0</v>
      </c>
      <c r="V75">
        <v>0</v>
      </c>
      <c r="W75">
        <v>0</v>
      </c>
      <c r="X75" s="33">
        <v>0</v>
      </c>
      <c r="Y75">
        <v>3</v>
      </c>
      <c r="Z75">
        <v>2</v>
      </c>
      <c r="AA75" s="33">
        <v>1</v>
      </c>
    </row>
    <row r="76" spans="1:29">
      <c r="A76" s="33">
        <v>1</v>
      </c>
      <c r="B76">
        <v>63</v>
      </c>
      <c r="C76" s="33">
        <v>1</v>
      </c>
      <c r="D76" s="33">
        <v>170</v>
      </c>
      <c r="E76">
        <v>64.7</v>
      </c>
      <c r="F76">
        <v>22.4</v>
      </c>
      <c r="G76">
        <v>79</v>
      </c>
      <c r="H76" s="33">
        <v>129</v>
      </c>
      <c r="I76">
        <v>87</v>
      </c>
      <c r="J76" s="33">
        <v>14.7</v>
      </c>
      <c r="K76">
        <v>46.2</v>
      </c>
      <c r="L76" s="33">
        <v>102</v>
      </c>
      <c r="M76">
        <v>5.5</v>
      </c>
      <c r="N76" s="33">
        <v>22</v>
      </c>
      <c r="O76">
        <v>23</v>
      </c>
      <c r="P76">
        <v>66</v>
      </c>
      <c r="Q76" s="33">
        <v>263</v>
      </c>
      <c r="R76">
        <v>135</v>
      </c>
      <c r="S76">
        <v>53</v>
      </c>
      <c r="T76" s="33">
        <v>0.84</v>
      </c>
      <c r="U76" s="33">
        <v>0</v>
      </c>
      <c r="V76">
        <v>0</v>
      </c>
      <c r="W76">
        <v>0</v>
      </c>
      <c r="X76" s="33">
        <v>0</v>
      </c>
      <c r="Y76">
        <v>2</v>
      </c>
      <c r="Z76">
        <v>2</v>
      </c>
      <c r="AA76" s="33">
        <v>1</v>
      </c>
    </row>
    <row r="77" spans="1:29">
      <c r="A77" s="33">
        <v>1</v>
      </c>
      <c r="B77">
        <v>63</v>
      </c>
      <c r="C77" s="33">
        <v>1</v>
      </c>
      <c r="D77" s="33">
        <v>167</v>
      </c>
      <c r="E77">
        <v>60.8</v>
      </c>
      <c r="F77">
        <v>21.8</v>
      </c>
      <c r="G77">
        <v>81</v>
      </c>
      <c r="H77" s="33">
        <v>158</v>
      </c>
      <c r="I77">
        <v>100</v>
      </c>
      <c r="J77" s="33">
        <v>14.4</v>
      </c>
      <c r="K77">
        <v>44.2</v>
      </c>
      <c r="L77" s="33">
        <v>106</v>
      </c>
      <c r="M77">
        <v>5.7</v>
      </c>
      <c r="N77" s="33">
        <v>24</v>
      </c>
      <c r="O77">
        <v>13</v>
      </c>
      <c r="P77">
        <v>149</v>
      </c>
      <c r="Q77" s="33">
        <v>99</v>
      </c>
      <c r="R77">
        <v>123</v>
      </c>
      <c r="S77">
        <v>42</v>
      </c>
      <c r="T77" s="33">
        <v>0.87</v>
      </c>
      <c r="U77" s="33">
        <v>1</v>
      </c>
      <c r="V77">
        <v>0</v>
      </c>
      <c r="W77">
        <v>0</v>
      </c>
      <c r="X77" s="33">
        <v>0</v>
      </c>
      <c r="Y77">
        <v>2</v>
      </c>
      <c r="Z77">
        <v>1</v>
      </c>
      <c r="AA77" s="33">
        <v>1</v>
      </c>
    </row>
    <row r="78" spans="1:29">
      <c r="A78" s="33">
        <v>1</v>
      </c>
      <c r="B78">
        <v>64</v>
      </c>
      <c r="C78" s="33">
        <v>1</v>
      </c>
      <c r="D78" s="33">
        <v>164.5</v>
      </c>
      <c r="E78">
        <v>59</v>
      </c>
      <c r="F78">
        <v>21.8</v>
      </c>
      <c r="G78">
        <v>86.5</v>
      </c>
      <c r="H78" s="33">
        <v>122</v>
      </c>
      <c r="I78">
        <v>84</v>
      </c>
      <c r="J78" s="33">
        <v>14.3</v>
      </c>
      <c r="K78">
        <v>44.1</v>
      </c>
      <c r="L78" s="33">
        <v>97</v>
      </c>
      <c r="M78">
        <v>5.5</v>
      </c>
      <c r="N78" s="33">
        <v>24</v>
      </c>
      <c r="O78">
        <v>18</v>
      </c>
      <c r="P78">
        <v>48</v>
      </c>
      <c r="Q78" s="33">
        <v>97</v>
      </c>
      <c r="R78">
        <v>90</v>
      </c>
      <c r="S78">
        <v>52</v>
      </c>
      <c r="T78" s="33">
        <v>0.88</v>
      </c>
      <c r="U78" s="33">
        <v>0</v>
      </c>
      <c r="V78">
        <v>0</v>
      </c>
      <c r="W78">
        <v>0</v>
      </c>
      <c r="X78" s="33">
        <v>0</v>
      </c>
      <c r="Y78">
        <v>2</v>
      </c>
      <c r="Z78">
        <v>3</v>
      </c>
      <c r="AA78" s="33">
        <v>1</v>
      </c>
      <c r="AC78">
        <v>3</v>
      </c>
    </row>
    <row r="79" spans="1:29">
      <c r="A79" s="33">
        <v>1</v>
      </c>
      <c r="B79">
        <v>64</v>
      </c>
      <c r="C79" s="33">
        <v>1</v>
      </c>
      <c r="D79" s="33">
        <v>165.4</v>
      </c>
      <c r="E79">
        <v>60.5</v>
      </c>
      <c r="F79">
        <v>22.1</v>
      </c>
      <c r="G79">
        <v>79.7</v>
      </c>
      <c r="H79" s="33">
        <v>121</v>
      </c>
      <c r="I79">
        <v>77</v>
      </c>
      <c r="J79" s="33">
        <v>13.4</v>
      </c>
      <c r="K79">
        <v>43.9</v>
      </c>
      <c r="L79" s="33">
        <v>90</v>
      </c>
      <c r="M79">
        <v>5.6</v>
      </c>
      <c r="N79" s="33">
        <v>20</v>
      </c>
      <c r="O79">
        <v>14</v>
      </c>
      <c r="P79">
        <v>15</v>
      </c>
      <c r="Q79" s="33">
        <v>40</v>
      </c>
      <c r="R79">
        <v>121</v>
      </c>
      <c r="S79">
        <v>58</v>
      </c>
      <c r="T79" s="33">
        <v>0.83</v>
      </c>
      <c r="U79" s="33">
        <v>0</v>
      </c>
      <c r="V79">
        <v>0</v>
      </c>
      <c r="W79">
        <v>0</v>
      </c>
      <c r="X79" s="33">
        <v>0</v>
      </c>
      <c r="Y79">
        <v>2</v>
      </c>
      <c r="Z79">
        <v>1</v>
      </c>
      <c r="AA79" s="33">
        <v>0</v>
      </c>
    </row>
    <row r="80" spans="1:29">
      <c r="A80" s="33">
        <v>1</v>
      </c>
      <c r="B80">
        <v>65</v>
      </c>
      <c r="C80" s="33">
        <v>1</v>
      </c>
      <c r="D80" s="33">
        <v>156.9</v>
      </c>
      <c r="E80">
        <v>58.7</v>
      </c>
      <c r="F80">
        <v>23.8</v>
      </c>
      <c r="G80">
        <v>81.5</v>
      </c>
      <c r="H80" s="33">
        <v>134</v>
      </c>
      <c r="I80">
        <v>80</v>
      </c>
      <c r="J80" s="33">
        <v>14.2</v>
      </c>
      <c r="K80">
        <v>44</v>
      </c>
      <c r="L80" s="33">
        <v>93</v>
      </c>
      <c r="M80">
        <v>5.5</v>
      </c>
      <c r="N80" s="33">
        <v>20</v>
      </c>
      <c r="O80">
        <v>12</v>
      </c>
      <c r="P80">
        <v>23</v>
      </c>
      <c r="Q80" s="33">
        <v>60</v>
      </c>
      <c r="R80">
        <v>82</v>
      </c>
      <c r="S80">
        <v>56</v>
      </c>
      <c r="T80" s="33">
        <v>0.96</v>
      </c>
      <c r="U80" s="33">
        <v>0</v>
      </c>
      <c r="V80">
        <v>0</v>
      </c>
      <c r="W80">
        <v>0</v>
      </c>
      <c r="X80" s="33">
        <v>0</v>
      </c>
      <c r="Y80">
        <v>3</v>
      </c>
      <c r="Z80">
        <v>2</v>
      </c>
      <c r="AA80" s="33">
        <v>1</v>
      </c>
    </row>
    <row r="81" spans="1:29">
      <c r="A81" s="33">
        <v>1</v>
      </c>
      <c r="B81">
        <v>65</v>
      </c>
      <c r="C81" s="33">
        <v>1</v>
      </c>
      <c r="D81" s="33">
        <v>165.2</v>
      </c>
      <c r="E81">
        <v>63.4</v>
      </c>
      <c r="F81">
        <v>23.2</v>
      </c>
      <c r="G81">
        <v>83.5</v>
      </c>
      <c r="H81" s="33">
        <v>138</v>
      </c>
      <c r="I81">
        <v>97</v>
      </c>
      <c r="J81" s="33">
        <v>15</v>
      </c>
      <c r="K81">
        <v>46.1</v>
      </c>
      <c r="L81" s="33">
        <v>119</v>
      </c>
      <c r="M81">
        <v>6.1</v>
      </c>
      <c r="N81" s="33">
        <v>18</v>
      </c>
      <c r="O81">
        <v>14</v>
      </c>
      <c r="P81">
        <v>51</v>
      </c>
      <c r="Q81" s="33">
        <v>137</v>
      </c>
      <c r="R81">
        <v>138</v>
      </c>
      <c r="S81">
        <v>55</v>
      </c>
      <c r="T81" s="33">
        <v>0.86</v>
      </c>
      <c r="U81" s="33">
        <v>1</v>
      </c>
      <c r="V81">
        <v>0</v>
      </c>
      <c r="W81">
        <v>0</v>
      </c>
      <c r="X81" s="33">
        <v>0</v>
      </c>
      <c r="Y81">
        <v>3</v>
      </c>
      <c r="Z81">
        <v>2</v>
      </c>
      <c r="AA81" s="33">
        <v>1</v>
      </c>
    </row>
    <row r="82" spans="1:29">
      <c r="A82" s="33">
        <v>1</v>
      </c>
      <c r="B82">
        <v>66</v>
      </c>
      <c r="C82" s="33">
        <v>1</v>
      </c>
      <c r="D82" s="33">
        <v>163.1</v>
      </c>
      <c r="E82">
        <v>58.9</v>
      </c>
      <c r="F82">
        <v>22.1</v>
      </c>
      <c r="G82">
        <v>83.5</v>
      </c>
      <c r="H82" s="33">
        <v>143</v>
      </c>
      <c r="I82">
        <v>108</v>
      </c>
      <c r="J82" s="33">
        <v>15</v>
      </c>
      <c r="K82">
        <v>45.1</v>
      </c>
      <c r="L82" s="33">
        <v>95</v>
      </c>
      <c r="M82">
        <v>5.5</v>
      </c>
      <c r="N82" s="33">
        <v>33</v>
      </c>
      <c r="O82">
        <v>32</v>
      </c>
      <c r="P82">
        <v>101</v>
      </c>
      <c r="Q82" s="33">
        <v>91</v>
      </c>
      <c r="R82">
        <v>99</v>
      </c>
      <c r="S82">
        <v>90</v>
      </c>
      <c r="T82" s="33">
        <v>0.85</v>
      </c>
      <c r="U82" s="33">
        <v>0</v>
      </c>
      <c r="V82">
        <v>0</v>
      </c>
      <c r="W82">
        <v>0</v>
      </c>
      <c r="X82" s="33">
        <v>0</v>
      </c>
      <c r="Y82">
        <v>3</v>
      </c>
      <c r="Z82">
        <v>3</v>
      </c>
      <c r="AA82" s="33">
        <v>1</v>
      </c>
      <c r="AC82">
        <v>3</v>
      </c>
    </row>
    <row r="83" spans="1:29">
      <c r="A83" s="33">
        <v>1</v>
      </c>
      <c r="B83">
        <v>66</v>
      </c>
      <c r="C83" s="33">
        <v>1</v>
      </c>
      <c r="D83" s="33">
        <v>170.4</v>
      </c>
      <c r="E83">
        <v>53.9</v>
      </c>
      <c r="F83">
        <v>18.600000000000001</v>
      </c>
      <c r="G83">
        <v>74.5</v>
      </c>
      <c r="H83" s="33">
        <v>131</v>
      </c>
      <c r="I83">
        <v>80</v>
      </c>
      <c r="J83" s="33">
        <v>13.8</v>
      </c>
      <c r="K83">
        <v>43.3</v>
      </c>
      <c r="L83" s="33">
        <v>90</v>
      </c>
      <c r="M83">
        <v>5.4</v>
      </c>
      <c r="N83" s="33">
        <v>24</v>
      </c>
      <c r="O83">
        <v>22</v>
      </c>
      <c r="P83">
        <v>19</v>
      </c>
      <c r="Q83" s="33">
        <v>69</v>
      </c>
      <c r="R83">
        <v>96</v>
      </c>
      <c r="S83">
        <v>82</v>
      </c>
      <c r="T83" s="33">
        <v>0.81</v>
      </c>
      <c r="U83" s="33">
        <v>1</v>
      </c>
      <c r="V83">
        <v>0</v>
      </c>
      <c r="W83">
        <v>0</v>
      </c>
      <c r="X83" s="33">
        <v>0</v>
      </c>
      <c r="Y83">
        <v>3</v>
      </c>
      <c r="Z83">
        <v>2</v>
      </c>
      <c r="AA83" s="33">
        <v>1</v>
      </c>
    </row>
    <row r="84" spans="1:29">
      <c r="A84" s="33">
        <v>1</v>
      </c>
      <c r="B84">
        <v>66</v>
      </c>
      <c r="C84" s="33">
        <v>1</v>
      </c>
      <c r="D84" s="33">
        <v>161.4</v>
      </c>
      <c r="E84">
        <v>59.1</v>
      </c>
      <c r="F84">
        <v>22.7</v>
      </c>
      <c r="G84">
        <v>87</v>
      </c>
      <c r="H84" s="33">
        <v>112</v>
      </c>
      <c r="I84">
        <v>77</v>
      </c>
      <c r="J84" s="33">
        <v>13.5</v>
      </c>
      <c r="K84">
        <v>41.7</v>
      </c>
      <c r="L84" s="33">
        <v>85</v>
      </c>
      <c r="M84">
        <v>5.4</v>
      </c>
      <c r="N84" s="33">
        <v>22</v>
      </c>
      <c r="O84">
        <v>17</v>
      </c>
      <c r="P84">
        <v>15</v>
      </c>
      <c r="Q84" s="33">
        <v>129</v>
      </c>
      <c r="R84">
        <v>121</v>
      </c>
      <c r="S84">
        <v>45</v>
      </c>
      <c r="T84" s="33">
        <v>0.97</v>
      </c>
      <c r="U84" s="33">
        <v>0</v>
      </c>
      <c r="V84">
        <v>0</v>
      </c>
      <c r="W84">
        <v>0</v>
      </c>
      <c r="X84" s="33">
        <v>0</v>
      </c>
      <c r="Y84">
        <v>3</v>
      </c>
      <c r="Z84">
        <v>1</v>
      </c>
      <c r="AA84" s="33">
        <v>0</v>
      </c>
    </row>
    <row r="85" spans="1:29">
      <c r="A85" s="33">
        <v>1</v>
      </c>
      <c r="B85">
        <v>67</v>
      </c>
      <c r="C85" s="33">
        <v>1</v>
      </c>
      <c r="D85" s="33">
        <v>174.7</v>
      </c>
      <c r="E85">
        <v>67.5</v>
      </c>
      <c r="F85">
        <v>22.1</v>
      </c>
      <c r="G85">
        <v>81.5</v>
      </c>
      <c r="H85" s="33">
        <v>141</v>
      </c>
      <c r="I85">
        <v>79</v>
      </c>
      <c r="J85" s="33">
        <v>16.8</v>
      </c>
      <c r="K85">
        <v>50.1</v>
      </c>
      <c r="L85" s="33">
        <v>144</v>
      </c>
      <c r="M85">
        <v>6.4</v>
      </c>
      <c r="N85" s="33">
        <v>17</v>
      </c>
      <c r="O85">
        <v>12</v>
      </c>
      <c r="P85">
        <v>47</v>
      </c>
      <c r="Q85" s="33">
        <v>181</v>
      </c>
      <c r="R85">
        <v>122</v>
      </c>
      <c r="S85">
        <v>74</v>
      </c>
      <c r="T85" s="33">
        <v>0.93</v>
      </c>
      <c r="U85" s="33">
        <v>0</v>
      </c>
      <c r="V85">
        <v>1</v>
      </c>
      <c r="W85">
        <v>0</v>
      </c>
      <c r="X85" s="33">
        <v>0</v>
      </c>
      <c r="Y85">
        <v>3</v>
      </c>
      <c r="Z85">
        <v>2</v>
      </c>
      <c r="AA85" s="33">
        <v>1</v>
      </c>
    </row>
    <row r="86" spans="1:29">
      <c r="A86" s="33">
        <v>1</v>
      </c>
      <c r="B86">
        <v>67</v>
      </c>
      <c r="C86" s="33">
        <v>1</v>
      </c>
      <c r="D86" s="33">
        <v>160.4</v>
      </c>
      <c r="E86">
        <v>67</v>
      </c>
      <c r="F86">
        <v>26</v>
      </c>
      <c r="G86">
        <v>84.5</v>
      </c>
      <c r="H86" s="33">
        <v>139</v>
      </c>
      <c r="I86">
        <v>84</v>
      </c>
      <c r="J86" s="33">
        <v>16.899999999999999</v>
      </c>
      <c r="K86">
        <v>52.4</v>
      </c>
      <c r="L86" s="33">
        <v>98</v>
      </c>
      <c r="M86">
        <v>5.4</v>
      </c>
      <c r="N86" s="33">
        <v>38</v>
      </c>
      <c r="O86">
        <v>50</v>
      </c>
      <c r="P86">
        <v>29</v>
      </c>
      <c r="Q86" s="33">
        <v>164</v>
      </c>
      <c r="R86">
        <v>164</v>
      </c>
      <c r="S86">
        <v>52</v>
      </c>
      <c r="T86" s="33">
        <v>0.88</v>
      </c>
      <c r="U86" s="33">
        <v>0</v>
      </c>
      <c r="V86">
        <v>0</v>
      </c>
      <c r="W86">
        <v>0</v>
      </c>
      <c r="X86" s="33">
        <v>0</v>
      </c>
      <c r="Y86">
        <v>1</v>
      </c>
      <c r="Z86">
        <v>1</v>
      </c>
      <c r="AA86" s="33">
        <v>1</v>
      </c>
    </row>
    <row r="87" spans="1:29">
      <c r="A87" s="33">
        <v>1</v>
      </c>
      <c r="B87">
        <v>68</v>
      </c>
      <c r="C87" s="33">
        <v>1</v>
      </c>
      <c r="D87" s="33">
        <v>155</v>
      </c>
      <c r="E87">
        <v>62</v>
      </c>
      <c r="F87">
        <v>25.8</v>
      </c>
      <c r="G87">
        <v>86</v>
      </c>
      <c r="H87" s="33">
        <v>120</v>
      </c>
      <c r="I87">
        <v>72</v>
      </c>
      <c r="J87" s="33">
        <v>14</v>
      </c>
      <c r="K87">
        <v>42.5</v>
      </c>
      <c r="L87" s="33">
        <v>102</v>
      </c>
      <c r="M87">
        <v>5.7</v>
      </c>
      <c r="N87" s="33">
        <v>19</v>
      </c>
      <c r="O87">
        <v>17</v>
      </c>
      <c r="P87">
        <v>25</v>
      </c>
      <c r="Q87" s="33">
        <v>121</v>
      </c>
      <c r="R87">
        <v>82</v>
      </c>
      <c r="S87">
        <v>59</v>
      </c>
      <c r="T87" s="33">
        <v>1.47</v>
      </c>
      <c r="U87" s="33">
        <v>0</v>
      </c>
      <c r="V87">
        <v>0</v>
      </c>
      <c r="W87">
        <v>0</v>
      </c>
      <c r="X87" s="33">
        <v>0</v>
      </c>
      <c r="Y87">
        <v>1</v>
      </c>
      <c r="AA87" s="33">
        <v>1</v>
      </c>
    </row>
    <row r="88" spans="1:29">
      <c r="A88" s="33">
        <v>1</v>
      </c>
      <c r="B88">
        <v>68</v>
      </c>
      <c r="C88" s="33">
        <v>1</v>
      </c>
      <c r="D88" s="33">
        <v>168.1</v>
      </c>
      <c r="E88">
        <v>66.900000000000006</v>
      </c>
      <c r="F88">
        <v>23.7</v>
      </c>
      <c r="G88">
        <v>83</v>
      </c>
      <c r="H88" s="33">
        <v>134</v>
      </c>
      <c r="I88">
        <v>80</v>
      </c>
      <c r="J88" s="33">
        <v>14</v>
      </c>
      <c r="K88">
        <v>45.4</v>
      </c>
      <c r="L88" s="33">
        <v>95</v>
      </c>
      <c r="M88">
        <v>6.3</v>
      </c>
      <c r="N88" s="33">
        <v>29</v>
      </c>
      <c r="O88">
        <v>19</v>
      </c>
      <c r="P88">
        <v>50</v>
      </c>
      <c r="Q88" s="33">
        <v>67</v>
      </c>
      <c r="R88">
        <v>102</v>
      </c>
      <c r="S88">
        <v>95</v>
      </c>
      <c r="T88" s="33">
        <v>0.92</v>
      </c>
      <c r="U88" s="33">
        <v>1</v>
      </c>
      <c r="V88">
        <v>0</v>
      </c>
      <c r="W88">
        <v>0</v>
      </c>
      <c r="X88" s="33">
        <v>0</v>
      </c>
      <c r="Y88">
        <v>3</v>
      </c>
      <c r="Z88">
        <v>2</v>
      </c>
      <c r="AA88" s="33">
        <v>1</v>
      </c>
    </row>
    <row r="89" spans="1:29">
      <c r="A89" s="33">
        <v>1</v>
      </c>
      <c r="B89">
        <v>68</v>
      </c>
      <c r="C89" s="33">
        <v>1</v>
      </c>
      <c r="D89" s="33">
        <v>165</v>
      </c>
      <c r="E89">
        <v>63.2</v>
      </c>
      <c r="F89">
        <v>23.2</v>
      </c>
      <c r="G89">
        <v>83.2</v>
      </c>
      <c r="H89" s="33">
        <v>130</v>
      </c>
      <c r="I89">
        <v>76</v>
      </c>
      <c r="J89" s="33">
        <v>15</v>
      </c>
      <c r="K89">
        <v>46.7</v>
      </c>
      <c r="L89" s="33">
        <v>87</v>
      </c>
      <c r="M89">
        <v>5.4</v>
      </c>
      <c r="N89" s="33">
        <v>19</v>
      </c>
      <c r="O89">
        <v>17</v>
      </c>
      <c r="P89">
        <v>22</v>
      </c>
      <c r="Q89" s="33">
        <v>83</v>
      </c>
      <c r="R89">
        <v>132</v>
      </c>
      <c r="S89">
        <v>66</v>
      </c>
      <c r="T89" s="33">
        <v>0.93</v>
      </c>
      <c r="U89" s="33">
        <v>1</v>
      </c>
      <c r="V89">
        <v>0</v>
      </c>
      <c r="W89">
        <v>0</v>
      </c>
      <c r="X89" s="33">
        <v>0</v>
      </c>
      <c r="Y89">
        <v>3</v>
      </c>
      <c r="Z89">
        <v>2</v>
      </c>
      <c r="AA89" s="33">
        <v>1</v>
      </c>
    </row>
    <row r="90" spans="1:29">
      <c r="A90" s="33">
        <v>1</v>
      </c>
      <c r="B90">
        <v>68</v>
      </c>
      <c r="C90" s="33">
        <v>1</v>
      </c>
      <c r="D90" s="33">
        <v>165.9</v>
      </c>
      <c r="E90">
        <v>75.599999999999994</v>
      </c>
      <c r="F90">
        <v>27.5</v>
      </c>
      <c r="G90">
        <v>99.8</v>
      </c>
      <c r="H90" s="33">
        <v>119</v>
      </c>
      <c r="I90">
        <v>72</v>
      </c>
      <c r="J90" s="33">
        <v>15.8</v>
      </c>
      <c r="K90">
        <v>50</v>
      </c>
      <c r="L90" s="33">
        <v>90</v>
      </c>
      <c r="M90">
        <v>5.5</v>
      </c>
      <c r="N90" s="33">
        <v>23</v>
      </c>
      <c r="O90">
        <v>30</v>
      </c>
      <c r="P90">
        <v>28</v>
      </c>
      <c r="Q90" s="33">
        <v>128</v>
      </c>
      <c r="R90">
        <v>150</v>
      </c>
      <c r="S90">
        <v>61</v>
      </c>
      <c r="T90" s="33">
        <v>0.98</v>
      </c>
      <c r="U90" s="33">
        <v>0</v>
      </c>
      <c r="V90">
        <v>0</v>
      </c>
      <c r="W90">
        <v>0</v>
      </c>
      <c r="X90" s="33">
        <v>0</v>
      </c>
      <c r="Y90">
        <v>2</v>
      </c>
      <c r="Z90">
        <v>1</v>
      </c>
      <c r="AA90" s="33">
        <v>1</v>
      </c>
    </row>
    <row r="91" spans="1:29">
      <c r="A91" s="33">
        <v>1</v>
      </c>
      <c r="B91">
        <v>69</v>
      </c>
      <c r="C91" s="33">
        <v>1</v>
      </c>
      <c r="D91" s="33">
        <v>168.1</v>
      </c>
      <c r="E91">
        <v>60.2</v>
      </c>
      <c r="F91">
        <v>21.3</v>
      </c>
      <c r="G91">
        <v>84</v>
      </c>
      <c r="H91" s="33">
        <v>125</v>
      </c>
      <c r="I91">
        <v>77</v>
      </c>
      <c r="J91" s="33">
        <v>15.4</v>
      </c>
      <c r="K91">
        <v>46.7</v>
      </c>
      <c r="L91" s="33">
        <v>89</v>
      </c>
      <c r="M91">
        <v>5.5</v>
      </c>
      <c r="N91" s="33">
        <v>17</v>
      </c>
      <c r="O91">
        <v>16</v>
      </c>
      <c r="P91">
        <v>25</v>
      </c>
      <c r="Q91" s="33">
        <v>134</v>
      </c>
      <c r="R91">
        <v>120</v>
      </c>
      <c r="S91">
        <v>42</v>
      </c>
      <c r="T91" s="33">
        <v>1.02</v>
      </c>
      <c r="U91" s="33">
        <v>0</v>
      </c>
      <c r="V91">
        <v>0</v>
      </c>
      <c r="W91">
        <v>0</v>
      </c>
      <c r="X91" s="33">
        <v>0</v>
      </c>
      <c r="Y91">
        <v>2</v>
      </c>
      <c r="Z91">
        <v>2</v>
      </c>
      <c r="AA91" s="33">
        <v>0</v>
      </c>
    </row>
    <row r="92" spans="1:29">
      <c r="A92" s="33">
        <v>1</v>
      </c>
      <c r="B92">
        <v>69</v>
      </c>
      <c r="C92" s="33">
        <v>1</v>
      </c>
      <c r="D92" s="33">
        <v>158.5</v>
      </c>
      <c r="E92">
        <v>50.9</v>
      </c>
      <c r="F92">
        <v>20.3</v>
      </c>
      <c r="G92">
        <v>75.2</v>
      </c>
      <c r="H92" s="33">
        <v>132</v>
      </c>
      <c r="I92">
        <v>59</v>
      </c>
      <c r="J92" s="33">
        <v>13.5</v>
      </c>
      <c r="K92">
        <v>40.799999999999997</v>
      </c>
      <c r="L92" s="33">
        <v>101</v>
      </c>
      <c r="M92">
        <v>6.1</v>
      </c>
      <c r="N92" s="33">
        <v>20</v>
      </c>
      <c r="O92">
        <v>24</v>
      </c>
      <c r="P92">
        <v>20</v>
      </c>
      <c r="Q92" s="33">
        <v>129</v>
      </c>
      <c r="R92">
        <v>120</v>
      </c>
      <c r="S92">
        <v>67</v>
      </c>
      <c r="T92" s="33">
        <v>0.65</v>
      </c>
      <c r="U92" s="33">
        <v>1</v>
      </c>
      <c r="V92">
        <v>1</v>
      </c>
      <c r="W92">
        <v>0</v>
      </c>
      <c r="X92" s="33">
        <v>0</v>
      </c>
      <c r="Y92">
        <v>3</v>
      </c>
      <c r="Z92">
        <v>2</v>
      </c>
      <c r="AA92" s="33">
        <v>1</v>
      </c>
    </row>
    <row r="93" spans="1:29">
      <c r="A93" s="33">
        <v>1</v>
      </c>
      <c r="B93">
        <v>69</v>
      </c>
      <c r="C93" s="33">
        <v>1</v>
      </c>
      <c r="D93" s="33">
        <v>164.9</v>
      </c>
      <c r="E93">
        <v>55.5</v>
      </c>
      <c r="F93">
        <v>20.399999999999999</v>
      </c>
      <c r="G93">
        <v>74.5</v>
      </c>
      <c r="H93" s="33">
        <v>136</v>
      </c>
      <c r="I93">
        <v>84</v>
      </c>
      <c r="J93" s="33">
        <v>13.4</v>
      </c>
      <c r="K93">
        <v>42</v>
      </c>
      <c r="L93" s="33">
        <v>89</v>
      </c>
      <c r="M93">
        <v>5.0999999999999996</v>
      </c>
      <c r="N93" s="33">
        <v>20</v>
      </c>
      <c r="O93">
        <v>18</v>
      </c>
      <c r="P93">
        <v>19</v>
      </c>
      <c r="Q93" s="33">
        <v>108</v>
      </c>
      <c r="R93">
        <v>92</v>
      </c>
      <c r="S93">
        <v>55</v>
      </c>
      <c r="T93" s="33">
        <v>0.72</v>
      </c>
      <c r="U93" s="33">
        <v>0</v>
      </c>
      <c r="V93">
        <v>0</v>
      </c>
      <c r="W93">
        <v>0</v>
      </c>
      <c r="X93" s="33">
        <v>0</v>
      </c>
      <c r="Y93">
        <v>2</v>
      </c>
      <c r="Z93">
        <v>1</v>
      </c>
      <c r="AA93" s="33">
        <v>1</v>
      </c>
    </row>
    <row r="94" spans="1:29">
      <c r="A94" s="33">
        <v>1</v>
      </c>
      <c r="B94">
        <v>70</v>
      </c>
      <c r="C94" s="33">
        <v>1</v>
      </c>
      <c r="D94" s="33">
        <v>162.69999999999999</v>
      </c>
      <c r="E94">
        <v>58.9</v>
      </c>
      <c r="F94">
        <v>22.3</v>
      </c>
      <c r="G94">
        <v>86.2</v>
      </c>
      <c r="H94" s="33">
        <v>120</v>
      </c>
      <c r="I94">
        <v>81</v>
      </c>
      <c r="J94" s="33">
        <v>14.5</v>
      </c>
      <c r="K94">
        <v>45.4</v>
      </c>
      <c r="L94" s="33">
        <v>81</v>
      </c>
      <c r="M94">
        <v>5.6</v>
      </c>
      <c r="N94" s="33">
        <v>23</v>
      </c>
      <c r="O94">
        <v>20</v>
      </c>
      <c r="P94">
        <v>23</v>
      </c>
      <c r="Q94" s="33">
        <v>42</v>
      </c>
      <c r="R94">
        <v>131</v>
      </c>
      <c r="S94">
        <v>55</v>
      </c>
      <c r="T94" s="33">
        <v>0.72</v>
      </c>
      <c r="U94" s="33">
        <v>0</v>
      </c>
      <c r="V94">
        <v>0</v>
      </c>
      <c r="W94">
        <v>0</v>
      </c>
      <c r="X94" s="33">
        <v>0</v>
      </c>
      <c r="Y94">
        <v>1</v>
      </c>
      <c r="AA94" s="33">
        <v>1</v>
      </c>
    </row>
    <row r="95" spans="1:29">
      <c r="A95" s="33">
        <v>1</v>
      </c>
      <c r="B95">
        <v>70</v>
      </c>
      <c r="C95" s="33">
        <v>1</v>
      </c>
      <c r="D95" s="33">
        <v>165.7</v>
      </c>
      <c r="E95">
        <v>57.6</v>
      </c>
      <c r="F95">
        <v>21</v>
      </c>
      <c r="G95">
        <v>78</v>
      </c>
      <c r="H95" s="33">
        <v>137</v>
      </c>
      <c r="I95">
        <v>76</v>
      </c>
      <c r="J95" s="33">
        <v>13.9</v>
      </c>
      <c r="K95">
        <v>43</v>
      </c>
      <c r="L95" s="33">
        <v>108</v>
      </c>
      <c r="M95">
        <v>6.1</v>
      </c>
      <c r="N95" s="33">
        <v>32</v>
      </c>
      <c r="O95">
        <v>22</v>
      </c>
      <c r="P95">
        <v>76</v>
      </c>
      <c r="Q95" s="33">
        <v>281</v>
      </c>
      <c r="R95">
        <v>85</v>
      </c>
      <c r="S95">
        <v>70</v>
      </c>
      <c r="T95" s="33">
        <v>0.87</v>
      </c>
      <c r="U95" s="33">
        <v>1</v>
      </c>
      <c r="V95">
        <v>0</v>
      </c>
      <c r="W95">
        <v>0</v>
      </c>
      <c r="X95" s="33">
        <v>0</v>
      </c>
      <c r="Y95">
        <v>3</v>
      </c>
      <c r="Z95">
        <v>4</v>
      </c>
      <c r="AA95" s="33">
        <v>1</v>
      </c>
      <c r="AC95">
        <v>4</v>
      </c>
    </row>
    <row r="96" spans="1:29">
      <c r="A96" s="33">
        <v>1</v>
      </c>
      <c r="B96">
        <v>70</v>
      </c>
      <c r="C96" s="33">
        <v>1</v>
      </c>
      <c r="D96" s="33">
        <v>158.19999999999999</v>
      </c>
      <c r="E96">
        <v>48.7</v>
      </c>
      <c r="F96">
        <v>19.5</v>
      </c>
      <c r="G96">
        <v>73.5</v>
      </c>
      <c r="H96" s="33">
        <v>160</v>
      </c>
      <c r="I96">
        <v>89</v>
      </c>
      <c r="J96" s="33">
        <v>14.5</v>
      </c>
      <c r="K96">
        <v>44.3</v>
      </c>
      <c r="L96" s="33">
        <v>104</v>
      </c>
      <c r="M96">
        <v>4.8</v>
      </c>
      <c r="N96" s="33">
        <v>67</v>
      </c>
      <c r="O96">
        <v>24</v>
      </c>
      <c r="P96">
        <v>238</v>
      </c>
      <c r="Q96" s="33">
        <v>91</v>
      </c>
      <c r="R96">
        <v>102</v>
      </c>
      <c r="S96">
        <v>89</v>
      </c>
      <c r="T96" s="33">
        <v>0.59</v>
      </c>
      <c r="U96" s="33">
        <v>1</v>
      </c>
      <c r="V96">
        <v>0</v>
      </c>
      <c r="W96">
        <v>0</v>
      </c>
      <c r="X96" s="33">
        <v>0</v>
      </c>
      <c r="Y96">
        <v>3</v>
      </c>
      <c r="Z96">
        <v>2</v>
      </c>
      <c r="AA96" s="33">
        <v>0</v>
      </c>
    </row>
    <row r="97" spans="1:27">
      <c r="A97" s="33">
        <v>1</v>
      </c>
      <c r="B97">
        <v>70</v>
      </c>
      <c r="C97" s="33">
        <v>1</v>
      </c>
      <c r="D97" s="33">
        <v>164.3</v>
      </c>
      <c r="E97">
        <v>63.8</v>
      </c>
      <c r="F97">
        <v>23.6</v>
      </c>
      <c r="G97">
        <v>83.5</v>
      </c>
      <c r="H97" s="33">
        <v>123</v>
      </c>
      <c r="I97">
        <v>79</v>
      </c>
      <c r="J97" s="33">
        <v>13.8</v>
      </c>
      <c r="K97">
        <v>42.4</v>
      </c>
      <c r="L97" s="33">
        <v>88</v>
      </c>
      <c r="M97">
        <v>5.4</v>
      </c>
      <c r="N97" s="33">
        <v>15</v>
      </c>
      <c r="O97">
        <v>15</v>
      </c>
      <c r="P97">
        <v>33</v>
      </c>
      <c r="Q97" s="33">
        <v>45</v>
      </c>
      <c r="R97">
        <v>70</v>
      </c>
      <c r="S97">
        <v>77</v>
      </c>
      <c r="T97" s="33">
        <v>0.74</v>
      </c>
      <c r="U97" s="33">
        <v>0</v>
      </c>
      <c r="V97">
        <v>0</v>
      </c>
      <c r="W97">
        <v>0</v>
      </c>
      <c r="X97" s="33">
        <v>0</v>
      </c>
      <c r="Y97">
        <v>3</v>
      </c>
      <c r="Z97">
        <v>2</v>
      </c>
      <c r="AA97" s="33">
        <v>1</v>
      </c>
    </row>
    <row r="98" spans="1:27">
      <c r="A98" s="33">
        <v>1</v>
      </c>
      <c r="B98">
        <v>70</v>
      </c>
      <c r="C98" s="33">
        <v>1</v>
      </c>
      <c r="D98" s="33">
        <v>163.6</v>
      </c>
      <c r="E98">
        <v>62.7</v>
      </c>
      <c r="F98">
        <v>23.4</v>
      </c>
      <c r="G98">
        <v>83</v>
      </c>
      <c r="H98" s="33">
        <v>151</v>
      </c>
      <c r="I98">
        <v>93</v>
      </c>
      <c r="J98" s="33">
        <v>14.9</v>
      </c>
      <c r="K98">
        <v>46.9</v>
      </c>
      <c r="L98" s="33">
        <v>96</v>
      </c>
      <c r="M98">
        <v>5.0999999999999996</v>
      </c>
      <c r="N98" s="33">
        <v>22</v>
      </c>
      <c r="O98">
        <v>23</v>
      </c>
      <c r="P98">
        <v>25</v>
      </c>
      <c r="Q98" s="33">
        <v>93</v>
      </c>
      <c r="R98">
        <v>110</v>
      </c>
      <c r="S98">
        <v>60</v>
      </c>
      <c r="T98" s="33">
        <v>0.64</v>
      </c>
      <c r="U98" s="33">
        <v>1</v>
      </c>
      <c r="V98">
        <v>0</v>
      </c>
      <c r="W98">
        <v>0</v>
      </c>
      <c r="X98" s="33">
        <v>0</v>
      </c>
      <c r="Y98">
        <v>3</v>
      </c>
      <c r="Z98">
        <v>2</v>
      </c>
      <c r="AA98" s="33">
        <v>1</v>
      </c>
    </row>
    <row r="99" spans="1:27">
      <c r="A99" s="33">
        <v>1</v>
      </c>
      <c r="B99">
        <v>70</v>
      </c>
      <c r="C99" s="33">
        <v>1</v>
      </c>
      <c r="D99" s="33">
        <v>166.5</v>
      </c>
      <c r="E99">
        <v>64.8</v>
      </c>
      <c r="F99">
        <v>23.4</v>
      </c>
      <c r="G99">
        <v>81.5</v>
      </c>
      <c r="H99" s="33">
        <v>130</v>
      </c>
      <c r="I99">
        <v>76</v>
      </c>
      <c r="J99" s="33">
        <v>13.6</v>
      </c>
      <c r="K99">
        <v>42.8</v>
      </c>
      <c r="L99" s="33">
        <v>92</v>
      </c>
      <c r="M99">
        <v>5</v>
      </c>
      <c r="N99" s="33">
        <v>30</v>
      </c>
      <c r="O99">
        <v>21</v>
      </c>
      <c r="P99">
        <v>69</v>
      </c>
      <c r="Q99" s="33">
        <v>105</v>
      </c>
      <c r="R99">
        <v>121</v>
      </c>
      <c r="S99">
        <v>66</v>
      </c>
      <c r="T99" s="33">
        <v>0.89</v>
      </c>
      <c r="U99" s="33">
        <v>1</v>
      </c>
      <c r="V99">
        <v>0</v>
      </c>
      <c r="W99">
        <v>1</v>
      </c>
      <c r="X99" s="33">
        <v>0</v>
      </c>
      <c r="Y99">
        <v>2</v>
      </c>
      <c r="Z99">
        <v>2</v>
      </c>
      <c r="AA99" s="33">
        <v>1</v>
      </c>
    </row>
    <row r="100" spans="1:27">
      <c r="A100" s="33">
        <v>1</v>
      </c>
      <c r="B100">
        <v>70</v>
      </c>
      <c r="C100" s="33">
        <v>1</v>
      </c>
      <c r="D100" s="33">
        <v>150.9</v>
      </c>
      <c r="E100">
        <v>59.1</v>
      </c>
      <c r="F100">
        <v>26</v>
      </c>
      <c r="G100">
        <v>82</v>
      </c>
      <c r="H100" s="33">
        <v>163</v>
      </c>
      <c r="I100">
        <v>84</v>
      </c>
      <c r="J100" s="33">
        <v>14.5</v>
      </c>
      <c r="K100">
        <v>45.4</v>
      </c>
      <c r="L100" s="33">
        <v>81</v>
      </c>
      <c r="M100">
        <v>5.8</v>
      </c>
      <c r="N100" s="33">
        <v>25</v>
      </c>
      <c r="O100">
        <v>18</v>
      </c>
      <c r="P100">
        <v>29</v>
      </c>
      <c r="Q100" s="33">
        <v>63</v>
      </c>
      <c r="R100">
        <v>132</v>
      </c>
      <c r="S100">
        <v>77</v>
      </c>
      <c r="T100" s="33">
        <v>0.82</v>
      </c>
      <c r="U100" s="33">
        <v>1</v>
      </c>
      <c r="V100">
        <v>0</v>
      </c>
      <c r="W100">
        <v>0</v>
      </c>
      <c r="X100" s="33">
        <v>0</v>
      </c>
      <c r="Y100">
        <v>3</v>
      </c>
      <c r="Z100">
        <v>1</v>
      </c>
      <c r="AA100" s="33">
        <v>1</v>
      </c>
    </row>
    <row r="101" spans="1:27">
      <c r="A101" s="33">
        <v>1</v>
      </c>
      <c r="B101">
        <v>70</v>
      </c>
      <c r="C101" s="33">
        <v>1</v>
      </c>
      <c r="D101" s="33">
        <v>167.5</v>
      </c>
      <c r="E101">
        <v>64.900000000000006</v>
      </c>
      <c r="F101">
        <v>23.1</v>
      </c>
      <c r="G101">
        <v>83.5</v>
      </c>
      <c r="H101" s="33">
        <v>136</v>
      </c>
      <c r="I101">
        <v>77</v>
      </c>
      <c r="J101" s="33">
        <v>15.7</v>
      </c>
      <c r="K101">
        <v>48.1</v>
      </c>
      <c r="L101" s="33">
        <v>103</v>
      </c>
      <c r="M101">
        <v>6.2</v>
      </c>
      <c r="N101" s="33">
        <v>22</v>
      </c>
      <c r="O101">
        <v>20</v>
      </c>
      <c r="P101">
        <v>26</v>
      </c>
      <c r="Q101" s="33">
        <v>153</v>
      </c>
      <c r="R101">
        <v>130</v>
      </c>
      <c r="S101">
        <v>57</v>
      </c>
      <c r="T101" s="33">
        <v>0.75</v>
      </c>
      <c r="U101" s="33">
        <v>1</v>
      </c>
      <c r="V101">
        <v>1</v>
      </c>
      <c r="W101">
        <v>0</v>
      </c>
      <c r="X101" s="33">
        <v>0</v>
      </c>
      <c r="Y101">
        <v>1</v>
      </c>
      <c r="Z101">
        <v>1</v>
      </c>
      <c r="AA101" s="33">
        <v>1</v>
      </c>
    </row>
    <row r="102" spans="1:27">
      <c r="A102" s="33">
        <v>1</v>
      </c>
      <c r="B102">
        <v>71</v>
      </c>
      <c r="C102" s="33">
        <v>1</v>
      </c>
      <c r="D102" s="33">
        <v>151.30000000000001</v>
      </c>
      <c r="E102">
        <v>58.8</v>
      </c>
      <c r="F102">
        <v>25.7</v>
      </c>
      <c r="G102">
        <v>80.3</v>
      </c>
      <c r="H102" s="33">
        <v>138</v>
      </c>
      <c r="I102">
        <v>77</v>
      </c>
      <c r="J102" s="33">
        <v>15.2</v>
      </c>
      <c r="K102">
        <v>47.4</v>
      </c>
      <c r="L102" s="33">
        <v>89</v>
      </c>
      <c r="M102">
        <v>6.5</v>
      </c>
      <c r="N102" s="33">
        <v>36</v>
      </c>
      <c r="O102">
        <v>32</v>
      </c>
      <c r="P102">
        <v>28</v>
      </c>
      <c r="Q102" s="33">
        <v>29</v>
      </c>
      <c r="R102">
        <v>139</v>
      </c>
      <c r="S102">
        <v>68</v>
      </c>
      <c r="T102" s="33">
        <v>0.92</v>
      </c>
      <c r="U102" s="33">
        <v>0</v>
      </c>
      <c r="V102">
        <v>0</v>
      </c>
      <c r="W102">
        <v>0</v>
      </c>
      <c r="X102" s="33">
        <v>0</v>
      </c>
      <c r="Y102">
        <v>1</v>
      </c>
      <c r="AA102" s="33">
        <v>1</v>
      </c>
    </row>
    <row r="103" spans="1:27">
      <c r="A103" s="33">
        <v>1</v>
      </c>
      <c r="B103">
        <v>71</v>
      </c>
      <c r="C103" s="33">
        <v>1</v>
      </c>
      <c r="D103" s="33">
        <v>156.30000000000001</v>
      </c>
      <c r="E103">
        <v>51.2</v>
      </c>
      <c r="F103">
        <v>21</v>
      </c>
      <c r="G103">
        <v>73.5</v>
      </c>
      <c r="H103" s="33">
        <v>138</v>
      </c>
      <c r="I103">
        <v>85</v>
      </c>
      <c r="J103" s="33">
        <v>13.7</v>
      </c>
      <c r="K103">
        <v>42.4</v>
      </c>
      <c r="L103" s="33">
        <v>88</v>
      </c>
      <c r="M103">
        <v>5.2</v>
      </c>
      <c r="N103" s="33">
        <v>29</v>
      </c>
      <c r="O103">
        <v>17</v>
      </c>
      <c r="P103">
        <v>17</v>
      </c>
      <c r="Q103" s="33">
        <v>64</v>
      </c>
      <c r="R103">
        <v>144</v>
      </c>
      <c r="S103">
        <v>59</v>
      </c>
      <c r="T103" s="33">
        <v>0.93</v>
      </c>
      <c r="U103" s="33">
        <v>0</v>
      </c>
      <c r="V103">
        <v>0</v>
      </c>
      <c r="W103">
        <v>0</v>
      </c>
      <c r="X103" s="33">
        <v>0</v>
      </c>
      <c r="Y103">
        <v>1</v>
      </c>
      <c r="AA103" s="33">
        <v>1</v>
      </c>
    </row>
    <row r="104" spans="1:27">
      <c r="A104" s="33">
        <v>1</v>
      </c>
      <c r="B104">
        <v>71</v>
      </c>
      <c r="C104" s="33">
        <v>1</v>
      </c>
      <c r="D104" s="33">
        <v>147.5</v>
      </c>
      <c r="E104">
        <v>63.5</v>
      </c>
      <c r="F104">
        <v>29.2</v>
      </c>
      <c r="G104">
        <v>91</v>
      </c>
      <c r="H104" s="33">
        <v>130</v>
      </c>
      <c r="I104">
        <v>67</v>
      </c>
      <c r="J104" s="33">
        <v>13.6</v>
      </c>
      <c r="K104">
        <v>41.7</v>
      </c>
      <c r="L104" s="33">
        <v>97</v>
      </c>
      <c r="M104">
        <v>5.8</v>
      </c>
      <c r="N104" s="33">
        <v>53</v>
      </c>
      <c r="O104">
        <v>32</v>
      </c>
      <c r="P104">
        <v>66</v>
      </c>
      <c r="Q104" s="33">
        <v>54</v>
      </c>
      <c r="R104">
        <v>83</v>
      </c>
      <c r="S104">
        <v>78</v>
      </c>
      <c r="T104" s="33">
        <v>0.66</v>
      </c>
      <c r="U104" s="33">
        <v>0</v>
      </c>
      <c r="V104">
        <v>0</v>
      </c>
      <c r="W104">
        <v>0</v>
      </c>
      <c r="X104" s="33">
        <v>0</v>
      </c>
      <c r="Y104">
        <v>3</v>
      </c>
      <c r="Z104">
        <v>2</v>
      </c>
      <c r="AA104" s="33">
        <v>1</v>
      </c>
    </row>
    <row r="105" spans="1:27">
      <c r="A105" s="33">
        <v>1</v>
      </c>
      <c r="B105">
        <v>72</v>
      </c>
      <c r="C105" s="33">
        <v>1</v>
      </c>
      <c r="D105" s="33">
        <v>159.30000000000001</v>
      </c>
      <c r="E105">
        <v>57.9</v>
      </c>
      <c r="F105">
        <v>22.8</v>
      </c>
      <c r="G105">
        <v>84.5</v>
      </c>
      <c r="H105" s="33">
        <v>130</v>
      </c>
      <c r="I105">
        <v>75</v>
      </c>
      <c r="J105" s="33">
        <v>14.1</v>
      </c>
      <c r="K105">
        <v>45</v>
      </c>
      <c r="L105" s="33">
        <v>95</v>
      </c>
      <c r="M105">
        <v>6</v>
      </c>
      <c r="N105" s="33">
        <v>20</v>
      </c>
      <c r="O105">
        <v>15</v>
      </c>
      <c r="P105">
        <v>23</v>
      </c>
      <c r="Q105" s="33">
        <v>167</v>
      </c>
      <c r="R105">
        <v>119</v>
      </c>
      <c r="S105">
        <v>68</v>
      </c>
      <c r="T105" s="33">
        <v>0.71</v>
      </c>
      <c r="U105" s="33">
        <v>0</v>
      </c>
      <c r="V105">
        <v>0</v>
      </c>
      <c r="W105">
        <v>0</v>
      </c>
      <c r="X105" s="33">
        <v>0</v>
      </c>
      <c r="Y105">
        <v>3</v>
      </c>
      <c r="Z105">
        <v>1</v>
      </c>
      <c r="AA105" s="33">
        <v>1</v>
      </c>
    </row>
    <row r="106" spans="1:27">
      <c r="A106" s="33">
        <v>1</v>
      </c>
      <c r="B106">
        <v>73</v>
      </c>
      <c r="C106" s="33">
        <v>1</v>
      </c>
      <c r="D106" s="33">
        <v>170.5</v>
      </c>
      <c r="E106">
        <v>62.5</v>
      </c>
      <c r="F106">
        <v>21.5</v>
      </c>
      <c r="G106">
        <v>81.2</v>
      </c>
      <c r="H106" s="33">
        <v>138</v>
      </c>
      <c r="I106">
        <v>89</v>
      </c>
      <c r="J106" s="33">
        <v>15.7</v>
      </c>
      <c r="K106">
        <v>48.3</v>
      </c>
      <c r="L106" s="33">
        <v>94</v>
      </c>
      <c r="M106">
        <v>6</v>
      </c>
      <c r="N106" s="33">
        <v>25</v>
      </c>
      <c r="O106">
        <v>19</v>
      </c>
      <c r="P106">
        <v>26</v>
      </c>
      <c r="Q106" s="33">
        <v>163</v>
      </c>
      <c r="R106">
        <v>136</v>
      </c>
      <c r="S106">
        <v>39</v>
      </c>
      <c r="T106" s="33">
        <v>0.79</v>
      </c>
      <c r="U106" s="33">
        <v>1</v>
      </c>
      <c r="V106">
        <v>0</v>
      </c>
      <c r="W106">
        <v>0</v>
      </c>
      <c r="X106" s="33">
        <v>0</v>
      </c>
      <c r="Y106">
        <v>1</v>
      </c>
      <c r="AA106" s="33">
        <v>0</v>
      </c>
    </row>
    <row r="107" spans="1:27">
      <c r="A107" s="33">
        <v>1</v>
      </c>
      <c r="B107">
        <v>73</v>
      </c>
      <c r="C107" s="33">
        <v>1</v>
      </c>
      <c r="D107" s="33">
        <v>162.30000000000001</v>
      </c>
      <c r="E107">
        <v>61.2</v>
      </c>
      <c r="F107">
        <v>23.2</v>
      </c>
      <c r="G107">
        <v>80</v>
      </c>
      <c r="H107" s="33">
        <v>133</v>
      </c>
      <c r="I107">
        <v>74</v>
      </c>
      <c r="J107" s="33">
        <v>14.1</v>
      </c>
      <c r="K107">
        <v>44.5</v>
      </c>
      <c r="L107" s="33">
        <v>132</v>
      </c>
      <c r="M107">
        <v>7.4</v>
      </c>
      <c r="N107" s="33">
        <v>19</v>
      </c>
      <c r="O107">
        <v>5</v>
      </c>
      <c r="P107">
        <v>30</v>
      </c>
      <c r="Q107" s="33">
        <v>189</v>
      </c>
      <c r="R107">
        <v>82</v>
      </c>
      <c r="S107">
        <v>30</v>
      </c>
      <c r="T107" s="33">
        <v>1.06</v>
      </c>
      <c r="U107" s="33">
        <v>1</v>
      </c>
      <c r="V107">
        <v>0</v>
      </c>
      <c r="W107">
        <v>1</v>
      </c>
      <c r="X107" s="33">
        <v>0</v>
      </c>
      <c r="Y107">
        <v>1</v>
      </c>
      <c r="AA107" s="33">
        <v>0</v>
      </c>
    </row>
    <row r="108" spans="1:27">
      <c r="A108" s="33">
        <v>1</v>
      </c>
      <c r="B108">
        <v>73</v>
      </c>
      <c r="C108" s="33">
        <v>1</v>
      </c>
      <c r="D108" s="33">
        <v>165</v>
      </c>
      <c r="E108">
        <v>57.7</v>
      </c>
      <c r="F108">
        <v>21.2</v>
      </c>
      <c r="G108">
        <v>77</v>
      </c>
      <c r="H108" s="33">
        <v>127</v>
      </c>
      <c r="I108">
        <v>79</v>
      </c>
      <c r="J108" s="33">
        <v>15.9</v>
      </c>
      <c r="K108">
        <v>50.2</v>
      </c>
      <c r="L108" s="33">
        <v>78</v>
      </c>
      <c r="M108">
        <v>5</v>
      </c>
      <c r="N108" s="33">
        <v>15</v>
      </c>
      <c r="O108">
        <v>13</v>
      </c>
      <c r="P108">
        <v>14</v>
      </c>
      <c r="Q108" s="33">
        <v>92</v>
      </c>
      <c r="R108">
        <v>184</v>
      </c>
      <c r="S108">
        <v>51</v>
      </c>
      <c r="T108" s="33">
        <v>0.88</v>
      </c>
      <c r="U108" s="33">
        <v>0</v>
      </c>
      <c r="V108">
        <v>0</v>
      </c>
      <c r="W108">
        <v>0</v>
      </c>
      <c r="X108" s="33">
        <v>0</v>
      </c>
      <c r="Y108">
        <v>1</v>
      </c>
      <c r="AA108" s="33">
        <v>1</v>
      </c>
    </row>
    <row r="109" spans="1:27">
      <c r="A109" s="33">
        <v>1</v>
      </c>
      <c r="B109">
        <v>73</v>
      </c>
      <c r="C109" s="33">
        <v>1</v>
      </c>
      <c r="D109" s="33">
        <v>149.19999999999999</v>
      </c>
      <c r="E109">
        <v>45.3</v>
      </c>
      <c r="F109">
        <v>20.3</v>
      </c>
      <c r="G109">
        <v>74</v>
      </c>
      <c r="H109" s="33">
        <v>99</v>
      </c>
      <c r="I109">
        <v>58</v>
      </c>
      <c r="J109" s="33">
        <v>13.5</v>
      </c>
      <c r="K109">
        <v>42.9</v>
      </c>
      <c r="L109" s="33">
        <v>112</v>
      </c>
      <c r="M109">
        <v>6.1</v>
      </c>
      <c r="N109" s="33">
        <v>17</v>
      </c>
      <c r="O109">
        <v>10</v>
      </c>
      <c r="P109">
        <v>16</v>
      </c>
      <c r="Q109" s="33">
        <v>40</v>
      </c>
      <c r="R109">
        <v>109</v>
      </c>
      <c r="S109">
        <v>56</v>
      </c>
      <c r="T109" s="33">
        <v>0.84</v>
      </c>
      <c r="U109" s="33">
        <v>0</v>
      </c>
      <c r="V109">
        <v>0</v>
      </c>
      <c r="W109">
        <v>0</v>
      </c>
      <c r="X109" s="33">
        <v>0</v>
      </c>
      <c r="Y109">
        <v>2</v>
      </c>
      <c r="Z109">
        <v>2</v>
      </c>
      <c r="AA109" s="33">
        <v>0</v>
      </c>
    </row>
    <row r="110" spans="1:27">
      <c r="A110" s="33">
        <v>1</v>
      </c>
      <c r="B110">
        <v>73</v>
      </c>
      <c r="C110" s="33">
        <v>1</v>
      </c>
      <c r="D110" s="33">
        <v>164.3</v>
      </c>
      <c r="E110">
        <v>54</v>
      </c>
      <c r="F110">
        <v>20</v>
      </c>
      <c r="G110">
        <v>73</v>
      </c>
      <c r="H110" s="33">
        <v>149</v>
      </c>
      <c r="I110">
        <v>86</v>
      </c>
      <c r="J110" s="33">
        <v>12.2</v>
      </c>
      <c r="K110">
        <v>38.1</v>
      </c>
      <c r="L110" s="33">
        <v>88</v>
      </c>
      <c r="M110">
        <v>5.6</v>
      </c>
      <c r="N110" s="33">
        <v>37</v>
      </c>
      <c r="O110">
        <v>28</v>
      </c>
      <c r="P110">
        <v>13</v>
      </c>
      <c r="Q110" s="33">
        <v>56</v>
      </c>
      <c r="R110">
        <v>85</v>
      </c>
      <c r="S110">
        <v>54</v>
      </c>
      <c r="T110" s="33">
        <v>0.82</v>
      </c>
      <c r="U110" s="33">
        <v>0</v>
      </c>
      <c r="V110">
        <v>0</v>
      </c>
      <c r="W110">
        <v>0</v>
      </c>
      <c r="X110" s="33">
        <v>0</v>
      </c>
      <c r="Y110">
        <v>3</v>
      </c>
      <c r="Z110">
        <v>2</v>
      </c>
      <c r="AA110" s="33">
        <v>1</v>
      </c>
    </row>
    <row r="111" spans="1:27">
      <c r="A111" s="33">
        <v>1</v>
      </c>
      <c r="B111">
        <v>74</v>
      </c>
      <c r="C111" s="33">
        <v>1</v>
      </c>
      <c r="D111" s="33">
        <v>161</v>
      </c>
      <c r="E111">
        <v>52.8</v>
      </c>
      <c r="F111">
        <v>20.399999999999999</v>
      </c>
      <c r="G111">
        <v>75.099999999999994</v>
      </c>
      <c r="H111" s="33">
        <v>150</v>
      </c>
      <c r="I111">
        <v>85</v>
      </c>
      <c r="J111" s="33" t="s">
        <v>20</v>
      </c>
      <c r="K111" t="s">
        <v>20</v>
      </c>
      <c r="L111" s="33">
        <v>95</v>
      </c>
      <c r="M111" t="s">
        <v>180</v>
      </c>
      <c r="N111" s="33">
        <v>27</v>
      </c>
      <c r="O111">
        <v>22</v>
      </c>
      <c r="P111">
        <v>38</v>
      </c>
      <c r="Q111" s="33">
        <v>81</v>
      </c>
      <c r="R111">
        <v>111</v>
      </c>
      <c r="S111">
        <v>99</v>
      </c>
      <c r="T111" s="33" t="s">
        <v>20</v>
      </c>
      <c r="U111" s="33">
        <v>1</v>
      </c>
      <c r="V111">
        <v>0</v>
      </c>
      <c r="W111">
        <v>0</v>
      </c>
      <c r="X111" s="33">
        <v>0</v>
      </c>
      <c r="Y111">
        <v>3</v>
      </c>
      <c r="Z111">
        <v>2</v>
      </c>
      <c r="AA111" s="33">
        <v>0</v>
      </c>
    </row>
    <row r="112" spans="1:27">
      <c r="A112" s="33">
        <v>1</v>
      </c>
      <c r="B112">
        <v>74</v>
      </c>
      <c r="C112" s="33">
        <v>1</v>
      </c>
      <c r="D112" s="33">
        <v>148.5</v>
      </c>
      <c r="E112">
        <v>56.6</v>
      </c>
      <c r="F112">
        <v>25.7</v>
      </c>
      <c r="G112">
        <v>80.5</v>
      </c>
      <c r="H112" s="33">
        <v>134</v>
      </c>
      <c r="I112">
        <v>74</v>
      </c>
      <c r="J112" s="33">
        <v>12.6</v>
      </c>
      <c r="K112">
        <v>38.6</v>
      </c>
      <c r="L112" s="33">
        <v>89</v>
      </c>
      <c r="M112">
        <v>6.1</v>
      </c>
      <c r="N112" s="33">
        <v>37</v>
      </c>
      <c r="O112">
        <v>26</v>
      </c>
      <c r="P112">
        <v>73</v>
      </c>
      <c r="Q112" s="33">
        <v>142</v>
      </c>
      <c r="R112">
        <v>167</v>
      </c>
      <c r="S112">
        <v>43</v>
      </c>
      <c r="T112" s="33">
        <v>0.61</v>
      </c>
      <c r="U112" s="33">
        <v>1</v>
      </c>
      <c r="V112">
        <v>0</v>
      </c>
      <c r="W112">
        <v>1</v>
      </c>
      <c r="X112" s="33">
        <v>0</v>
      </c>
      <c r="Y112">
        <v>2</v>
      </c>
      <c r="Z112">
        <v>1</v>
      </c>
      <c r="AA112" s="33">
        <v>1</v>
      </c>
    </row>
    <row r="113" spans="1:29">
      <c r="A113" s="33">
        <v>1</v>
      </c>
      <c r="B113">
        <v>77</v>
      </c>
      <c r="C113" s="33">
        <v>1</v>
      </c>
      <c r="D113" s="33">
        <v>161.30000000000001</v>
      </c>
      <c r="E113">
        <v>53</v>
      </c>
      <c r="F113">
        <v>20.399999999999999</v>
      </c>
      <c r="G113">
        <v>72.5</v>
      </c>
      <c r="H113" s="33">
        <v>145</v>
      </c>
      <c r="I113">
        <v>74</v>
      </c>
      <c r="J113" s="33">
        <v>15.1</v>
      </c>
      <c r="K113">
        <v>45.7</v>
      </c>
      <c r="L113" s="33">
        <v>99</v>
      </c>
      <c r="M113">
        <v>5.4</v>
      </c>
      <c r="N113" s="33">
        <v>20</v>
      </c>
      <c r="O113">
        <v>16</v>
      </c>
      <c r="P113">
        <v>15</v>
      </c>
      <c r="Q113" s="33">
        <v>64</v>
      </c>
      <c r="R113">
        <v>122</v>
      </c>
      <c r="S113">
        <v>49</v>
      </c>
      <c r="T113" s="33">
        <v>0.93</v>
      </c>
      <c r="U113" s="33">
        <v>0</v>
      </c>
      <c r="V113">
        <v>0</v>
      </c>
      <c r="W113">
        <v>0</v>
      </c>
      <c r="X113" s="33">
        <v>0</v>
      </c>
      <c r="Y113">
        <v>2</v>
      </c>
      <c r="Z113">
        <v>3</v>
      </c>
      <c r="AA113" s="33">
        <v>0</v>
      </c>
      <c r="AC113">
        <v>3</v>
      </c>
    </row>
    <row r="114" spans="1:29">
      <c r="A114" s="33">
        <v>2</v>
      </c>
      <c r="B114">
        <v>37</v>
      </c>
      <c r="C114" s="33">
        <v>3</v>
      </c>
      <c r="D114" s="33">
        <v>153.19999999999999</v>
      </c>
      <c r="E114">
        <v>83.3</v>
      </c>
      <c r="F114">
        <v>35.5</v>
      </c>
      <c r="G114">
        <v>98</v>
      </c>
      <c r="H114" s="33">
        <v>137</v>
      </c>
      <c r="I114">
        <v>82</v>
      </c>
      <c r="J114" s="33">
        <v>13.3</v>
      </c>
      <c r="K114" t="s">
        <v>20</v>
      </c>
      <c r="L114" s="33">
        <v>87</v>
      </c>
      <c r="M114" t="s">
        <v>180</v>
      </c>
      <c r="N114" s="33">
        <v>20</v>
      </c>
      <c r="O114">
        <v>14</v>
      </c>
      <c r="P114">
        <v>17</v>
      </c>
      <c r="Q114" s="33">
        <v>153</v>
      </c>
      <c r="R114">
        <v>145</v>
      </c>
      <c r="S114">
        <v>47</v>
      </c>
      <c r="T114" s="33" t="s">
        <v>20</v>
      </c>
      <c r="U114" s="33">
        <v>0</v>
      </c>
      <c r="V114">
        <v>0</v>
      </c>
      <c r="W114">
        <v>0</v>
      </c>
      <c r="X114" s="33">
        <v>0</v>
      </c>
      <c r="Y114">
        <v>2</v>
      </c>
      <c r="Z114">
        <v>1</v>
      </c>
      <c r="AA114" s="33">
        <v>1</v>
      </c>
      <c r="AB114" s="33">
        <v>99</v>
      </c>
    </row>
    <row r="115" spans="1:29">
      <c r="A115" s="33">
        <v>2</v>
      </c>
      <c r="B115">
        <v>40</v>
      </c>
      <c r="C115" s="33">
        <v>3</v>
      </c>
      <c r="D115" s="33">
        <v>160.1</v>
      </c>
      <c r="E115">
        <v>86.1</v>
      </c>
      <c r="F115">
        <v>33.6</v>
      </c>
      <c r="G115">
        <v>100</v>
      </c>
      <c r="H115" s="33">
        <v>131</v>
      </c>
      <c r="I115">
        <v>95</v>
      </c>
      <c r="J115" s="33">
        <v>12.9</v>
      </c>
      <c r="K115">
        <v>39.6</v>
      </c>
      <c r="L115" s="33">
        <v>107</v>
      </c>
      <c r="M115">
        <v>5.5</v>
      </c>
      <c r="N115" s="33">
        <v>17</v>
      </c>
      <c r="O115">
        <v>20</v>
      </c>
      <c r="P115">
        <v>346</v>
      </c>
      <c r="Q115" s="33">
        <v>231</v>
      </c>
      <c r="R115">
        <v>114</v>
      </c>
      <c r="S115">
        <v>56</v>
      </c>
      <c r="T115" s="33">
        <v>0.43</v>
      </c>
      <c r="U115" s="33">
        <v>0</v>
      </c>
      <c r="V115">
        <v>0</v>
      </c>
      <c r="W115">
        <v>0</v>
      </c>
      <c r="X115" s="33">
        <v>0</v>
      </c>
      <c r="Y115">
        <v>1</v>
      </c>
      <c r="AA115" s="33">
        <v>1</v>
      </c>
      <c r="AB115" s="33">
        <v>94</v>
      </c>
    </row>
    <row r="116" spans="1:29">
      <c r="A116" s="33">
        <v>2</v>
      </c>
      <c r="B116">
        <v>51</v>
      </c>
      <c r="C116" s="33">
        <v>3</v>
      </c>
      <c r="D116" s="33">
        <v>163.5</v>
      </c>
      <c r="E116">
        <v>67.599999999999994</v>
      </c>
      <c r="F116">
        <v>25.3</v>
      </c>
      <c r="G116">
        <v>90.4</v>
      </c>
      <c r="H116" s="33">
        <v>145</v>
      </c>
      <c r="I116">
        <v>93</v>
      </c>
      <c r="J116" s="33">
        <v>14.7</v>
      </c>
      <c r="K116">
        <v>46.5</v>
      </c>
      <c r="L116" s="33">
        <v>92</v>
      </c>
      <c r="M116">
        <v>5.4</v>
      </c>
      <c r="N116" s="33">
        <v>16</v>
      </c>
      <c r="O116">
        <v>19</v>
      </c>
      <c r="P116">
        <v>27</v>
      </c>
      <c r="Q116" s="33">
        <v>505</v>
      </c>
      <c r="R116">
        <v>111</v>
      </c>
      <c r="S116">
        <v>49</v>
      </c>
      <c r="T116" s="33">
        <v>0.64</v>
      </c>
      <c r="U116" s="33">
        <v>0</v>
      </c>
      <c r="V116">
        <v>0</v>
      </c>
      <c r="W116">
        <v>0</v>
      </c>
      <c r="X116" s="33">
        <v>0</v>
      </c>
      <c r="Y116">
        <v>2</v>
      </c>
      <c r="Z116">
        <v>1</v>
      </c>
      <c r="AA116" s="33">
        <v>1</v>
      </c>
      <c r="AB116" s="33">
        <v>89</v>
      </c>
    </row>
    <row r="117" spans="1:29">
      <c r="A117" s="33">
        <v>2</v>
      </c>
      <c r="B117">
        <v>52</v>
      </c>
      <c r="C117" s="33">
        <v>3</v>
      </c>
      <c r="D117" s="33">
        <v>157.30000000000001</v>
      </c>
      <c r="E117">
        <v>63.3</v>
      </c>
      <c r="F117">
        <v>25.6</v>
      </c>
      <c r="G117">
        <v>91.6</v>
      </c>
      <c r="H117" s="33">
        <v>118</v>
      </c>
      <c r="I117">
        <v>86</v>
      </c>
      <c r="J117" s="33">
        <v>14.6</v>
      </c>
      <c r="K117">
        <v>44</v>
      </c>
      <c r="L117" s="33">
        <v>88</v>
      </c>
      <c r="M117">
        <v>5.4</v>
      </c>
      <c r="N117" s="33">
        <v>15</v>
      </c>
      <c r="O117">
        <v>14</v>
      </c>
      <c r="P117">
        <v>12</v>
      </c>
      <c r="Q117" s="33">
        <v>70</v>
      </c>
      <c r="R117">
        <v>112</v>
      </c>
      <c r="S117">
        <v>57</v>
      </c>
      <c r="T117" s="33">
        <v>0.56999999999999995</v>
      </c>
      <c r="U117" s="33">
        <v>0</v>
      </c>
      <c r="V117">
        <v>0</v>
      </c>
      <c r="W117">
        <v>1</v>
      </c>
      <c r="X117" s="33">
        <v>0</v>
      </c>
      <c r="Y117">
        <v>1</v>
      </c>
      <c r="Z117">
        <v>1</v>
      </c>
      <c r="AA117" s="33">
        <v>0</v>
      </c>
      <c r="AB117" s="33">
        <v>90</v>
      </c>
    </row>
    <row r="118" spans="1:29">
      <c r="A118" s="33">
        <v>2</v>
      </c>
      <c r="B118">
        <v>58</v>
      </c>
      <c r="C118" s="33">
        <v>3</v>
      </c>
      <c r="D118" s="33">
        <v>160.30000000000001</v>
      </c>
      <c r="E118">
        <v>65.400000000000006</v>
      </c>
      <c r="F118">
        <v>25.5</v>
      </c>
      <c r="G118">
        <v>99.5</v>
      </c>
      <c r="H118" s="33">
        <v>142</v>
      </c>
      <c r="I118">
        <v>88</v>
      </c>
      <c r="J118" s="33">
        <v>13.6</v>
      </c>
      <c r="K118">
        <v>44.4</v>
      </c>
      <c r="L118" s="33">
        <v>94</v>
      </c>
      <c r="M118">
        <v>5.6</v>
      </c>
      <c r="N118" s="33">
        <v>26</v>
      </c>
      <c r="O118">
        <v>21</v>
      </c>
      <c r="P118">
        <v>19</v>
      </c>
      <c r="Q118" s="33">
        <v>163</v>
      </c>
      <c r="R118">
        <v>192</v>
      </c>
      <c r="S118">
        <v>72</v>
      </c>
      <c r="T118" s="33">
        <v>0.62</v>
      </c>
      <c r="U118" s="33">
        <v>0</v>
      </c>
      <c r="V118">
        <v>0</v>
      </c>
      <c r="W118">
        <v>0</v>
      </c>
      <c r="X118" s="33">
        <v>0</v>
      </c>
      <c r="Y118">
        <v>2</v>
      </c>
      <c r="Z118">
        <v>1</v>
      </c>
      <c r="AA118" s="33">
        <v>1</v>
      </c>
      <c r="AB118" s="33">
        <v>97</v>
      </c>
    </row>
    <row r="119" spans="1:29">
      <c r="A119" s="33">
        <v>2</v>
      </c>
      <c r="B119">
        <v>61</v>
      </c>
      <c r="C119" s="33">
        <v>3</v>
      </c>
      <c r="D119" s="33">
        <v>161.9</v>
      </c>
      <c r="E119">
        <v>73.8</v>
      </c>
      <c r="F119">
        <v>28.2</v>
      </c>
      <c r="G119">
        <v>96.5</v>
      </c>
      <c r="H119" s="33">
        <v>123</v>
      </c>
      <c r="I119">
        <v>77</v>
      </c>
      <c r="J119" s="33">
        <v>11.1</v>
      </c>
      <c r="K119">
        <v>33.799999999999997</v>
      </c>
      <c r="L119" s="33">
        <v>134</v>
      </c>
      <c r="M119">
        <v>6.1</v>
      </c>
      <c r="N119" s="33">
        <v>23</v>
      </c>
      <c r="O119">
        <v>23</v>
      </c>
      <c r="P119">
        <v>19</v>
      </c>
      <c r="Q119" s="33">
        <v>170</v>
      </c>
      <c r="R119">
        <v>105</v>
      </c>
      <c r="S119">
        <v>47</v>
      </c>
      <c r="T119" s="33">
        <v>0.6</v>
      </c>
      <c r="U119" s="33">
        <v>0</v>
      </c>
      <c r="V119">
        <v>0</v>
      </c>
      <c r="W119">
        <v>0</v>
      </c>
      <c r="X119" s="33">
        <v>0</v>
      </c>
      <c r="Y119">
        <v>1</v>
      </c>
      <c r="Z119">
        <v>1</v>
      </c>
      <c r="AA119" s="33">
        <v>0</v>
      </c>
      <c r="AB119" s="33">
        <v>96</v>
      </c>
    </row>
    <row r="120" spans="1:29">
      <c r="A120" s="33">
        <v>2</v>
      </c>
      <c r="B120">
        <v>62</v>
      </c>
      <c r="C120" s="33">
        <v>3</v>
      </c>
      <c r="D120" s="33">
        <v>149.1</v>
      </c>
      <c r="E120">
        <v>55</v>
      </c>
      <c r="F120">
        <v>24.7</v>
      </c>
      <c r="G120">
        <v>90.5</v>
      </c>
      <c r="H120" s="33">
        <v>148</v>
      </c>
      <c r="I120">
        <v>96</v>
      </c>
      <c r="J120" s="33">
        <v>12.1</v>
      </c>
      <c r="K120">
        <v>39.299999999999997</v>
      </c>
      <c r="L120" s="33">
        <v>84</v>
      </c>
      <c r="M120">
        <v>5.7</v>
      </c>
      <c r="N120" s="33">
        <v>21</v>
      </c>
      <c r="O120">
        <v>16</v>
      </c>
      <c r="P120">
        <v>13</v>
      </c>
      <c r="Q120" s="33">
        <v>153</v>
      </c>
      <c r="R120">
        <v>130</v>
      </c>
      <c r="S120">
        <v>40</v>
      </c>
      <c r="T120" s="33">
        <v>0.72</v>
      </c>
      <c r="U120" s="33">
        <v>1</v>
      </c>
      <c r="V120">
        <v>0</v>
      </c>
      <c r="W120">
        <v>1</v>
      </c>
      <c r="X120" s="33">
        <v>0</v>
      </c>
      <c r="Y120">
        <v>1</v>
      </c>
      <c r="Z120">
        <v>1</v>
      </c>
      <c r="AA120" s="33">
        <v>1</v>
      </c>
      <c r="AB120" s="33">
        <v>90</v>
      </c>
    </row>
    <row r="121" spans="1:29">
      <c r="A121" s="33">
        <v>2</v>
      </c>
      <c r="B121">
        <v>63</v>
      </c>
      <c r="C121" s="33">
        <v>3</v>
      </c>
      <c r="D121" s="33">
        <v>156.5</v>
      </c>
      <c r="E121">
        <v>78.3</v>
      </c>
      <c r="F121">
        <v>32</v>
      </c>
      <c r="G121">
        <v>103</v>
      </c>
      <c r="H121" s="33">
        <v>167</v>
      </c>
      <c r="I121">
        <v>91</v>
      </c>
      <c r="J121" s="33">
        <v>13</v>
      </c>
      <c r="K121">
        <v>42.1</v>
      </c>
      <c r="L121" s="33">
        <v>146</v>
      </c>
      <c r="M121">
        <v>7.3</v>
      </c>
      <c r="N121" s="33">
        <v>22</v>
      </c>
      <c r="O121">
        <v>20</v>
      </c>
      <c r="P121">
        <v>26</v>
      </c>
      <c r="Q121" s="33">
        <v>130</v>
      </c>
      <c r="R121">
        <v>145</v>
      </c>
      <c r="S121">
        <v>47</v>
      </c>
      <c r="T121" s="33">
        <v>0.64</v>
      </c>
      <c r="U121" s="33">
        <v>1</v>
      </c>
      <c r="V121">
        <v>1</v>
      </c>
      <c r="W121">
        <v>1</v>
      </c>
      <c r="X121" s="33">
        <v>0</v>
      </c>
      <c r="Y121">
        <v>1</v>
      </c>
      <c r="AA121" s="33">
        <v>1</v>
      </c>
      <c r="AB121" s="33">
        <v>104</v>
      </c>
    </row>
    <row r="122" spans="1:29">
      <c r="A122" s="33">
        <v>2</v>
      </c>
      <c r="B122">
        <v>64</v>
      </c>
      <c r="C122" s="33">
        <v>3</v>
      </c>
      <c r="D122" s="33">
        <v>142.30000000000001</v>
      </c>
      <c r="E122">
        <v>76.2</v>
      </c>
      <c r="F122">
        <v>37.6</v>
      </c>
      <c r="G122">
        <v>99</v>
      </c>
      <c r="H122" s="33">
        <v>122</v>
      </c>
      <c r="I122">
        <v>70</v>
      </c>
      <c r="J122" s="33">
        <v>13.2</v>
      </c>
      <c r="K122">
        <v>42.7</v>
      </c>
      <c r="L122" s="33">
        <v>125</v>
      </c>
      <c r="M122">
        <v>6.1</v>
      </c>
      <c r="N122" s="33">
        <v>23</v>
      </c>
      <c r="O122">
        <v>20</v>
      </c>
      <c r="P122">
        <v>12</v>
      </c>
      <c r="Q122" s="33">
        <v>72</v>
      </c>
      <c r="R122">
        <v>71</v>
      </c>
      <c r="S122">
        <v>83</v>
      </c>
      <c r="T122" s="33">
        <v>0.54</v>
      </c>
      <c r="U122" s="33">
        <v>1</v>
      </c>
      <c r="V122">
        <v>1</v>
      </c>
      <c r="W122">
        <v>1</v>
      </c>
      <c r="X122" s="33">
        <v>0</v>
      </c>
      <c r="Y122">
        <v>1</v>
      </c>
      <c r="AA122" s="33">
        <v>0</v>
      </c>
      <c r="AB122" s="33">
        <v>100</v>
      </c>
    </row>
    <row r="123" spans="1:29">
      <c r="A123" s="33">
        <v>2</v>
      </c>
      <c r="B123">
        <v>64</v>
      </c>
      <c r="C123" s="33">
        <v>3</v>
      </c>
      <c r="D123" s="33">
        <v>151.19999999999999</v>
      </c>
      <c r="E123">
        <v>75.400000000000006</v>
      </c>
      <c r="F123">
        <v>33</v>
      </c>
      <c r="G123">
        <v>95</v>
      </c>
      <c r="H123" s="33">
        <v>194</v>
      </c>
      <c r="I123">
        <v>116</v>
      </c>
      <c r="J123" s="33">
        <v>14.8</v>
      </c>
      <c r="K123" t="s">
        <v>20</v>
      </c>
      <c r="L123" s="33">
        <v>134</v>
      </c>
      <c r="M123" t="s">
        <v>180</v>
      </c>
      <c r="N123" s="33">
        <v>61</v>
      </c>
      <c r="O123">
        <v>91</v>
      </c>
      <c r="P123">
        <v>40</v>
      </c>
      <c r="Q123" s="33">
        <v>90</v>
      </c>
      <c r="R123">
        <v>148</v>
      </c>
      <c r="S123">
        <v>75</v>
      </c>
      <c r="T123" s="33" t="s">
        <v>20</v>
      </c>
      <c r="U123" s="33">
        <v>0</v>
      </c>
      <c r="V123">
        <v>0</v>
      </c>
      <c r="W123">
        <v>0</v>
      </c>
      <c r="X123" s="33">
        <v>0</v>
      </c>
      <c r="Y123">
        <v>2</v>
      </c>
      <c r="Z123">
        <v>1</v>
      </c>
      <c r="AA123" s="33">
        <v>0</v>
      </c>
      <c r="AB123" s="33">
        <v>96</v>
      </c>
    </row>
    <row r="124" spans="1:29">
      <c r="A124" s="33">
        <v>2</v>
      </c>
      <c r="B124">
        <v>65</v>
      </c>
      <c r="C124" s="33">
        <v>3</v>
      </c>
      <c r="D124" s="33">
        <v>151.69999999999999</v>
      </c>
      <c r="E124">
        <v>69</v>
      </c>
      <c r="F124">
        <v>30</v>
      </c>
      <c r="G124">
        <v>94.5</v>
      </c>
      <c r="H124" s="33">
        <v>130</v>
      </c>
      <c r="I124">
        <v>78</v>
      </c>
      <c r="J124" s="33">
        <v>12.8</v>
      </c>
      <c r="K124">
        <v>41.2</v>
      </c>
      <c r="L124" s="33">
        <v>97</v>
      </c>
      <c r="M124">
        <v>5.9</v>
      </c>
      <c r="N124" s="33">
        <v>21</v>
      </c>
      <c r="O124">
        <v>21</v>
      </c>
      <c r="P124">
        <v>162</v>
      </c>
      <c r="Q124" s="33">
        <v>92</v>
      </c>
      <c r="R124">
        <v>132</v>
      </c>
      <c r="S124">
        <v>70</v>
      </c>
      <c r="T124" s="33">
        <v>0.59</v>
      </c>
      <c r="U124" s="33">
        <v>0</v>
      </c>
      <c r="V124">
        <v>0</v>
      </c>
      <c r="W124">
        <v>1</v>
      </c>
      <c r="X124" s="33">
        <v>0</v>
      </c>
      <c r="Y124">
        <v>3</v>
      </c>
      <c r="Z124">
        <v>2</v>
      </c>
      <c r="AA124" s="33">
        <v>1</v>
      </c>
      <c r="AB124" s="33">
        <v>95</v>
      </c>
    </row>
    <row r="125" spans="1:29">
      <c r="A125" s="33">
        <v>2</v>
      </c>
      <c r="B125">
        <v>65</v>
      </c>
      <c r="C125" s="33">
        <v>3</v>
      </c>
      <c r="D125" s="33">
        <v>153</v>
      </c>
      <c r="E125">
        <v>54</v>
      </c>
      <c r="F125">
        <v>23.1</v>
      </c>
      <c r="G125">
        <v>94.5</v>
      </c>
      <c r="H125" s="33">
        <v>146</v>
      </c>
      <c r="I125">
        <v>89</v>
      </c>
      <c r="J125" s="33">
        <v>13.2</v>
      </c>
      <c r="K125">
        <v>42.1</v>
      </c>
      <c r="L125" s="33">
        <v>103</v>
      </c>
      <c r="M125">
        <v>5.7</v>
      </c>
      <c r="N125" s="33">
        <v>16</v>
      </c>
      <c r="O125">
        <v>12</v>
      </c>
      <c r="P125">
        <v>13</v>
      </c>
      <c r="Q125" s="33">
        <v>123</v>
      </c>
      <c r="R125">
        <v>206</v>
      </c>
      <c r="S125">
        <v>75</v>
      </c>
      <c r="T125" s="33">
        <v>0.5</v>
      </c>
      <c r="U125" s="33">
        <v>0</v>
      </c>
      <c r="V125">
        <v>0</v>
      </c>
      <c r="W125">
        <v>1</v>
      </c>
      <c r="X125" s="33">
        <v>0</v>
      </c>
      <c r="Y125">
        <v>1</v>
      </c>
      <c r="Z125">
        <v>1</v>
      </c>
      <c r="AA125" s="33">
        <v>1</v>
      </c>
      <c r="AB125" s="33">
        <v>95</v>
      </c>
    </row>
    <row r="126" spans="1:29">
      <c r="A126" s="33">
        <v>2</v>
      </c>
      <c r="B126">
        <v>66</v>
      </c>
      <c r="C126" s="33">
        <v>3</v>
      </c>
      <c r="D126" s="33">
        <v>134.30000000000001</v>
      </c>
      <c r="E126">
        <v>55.8</v>
      </c>
      <c r="F126">
        <v>30.9</v>
      </c>
      <c r="G126">
        <v>101</v>
      </c>
      <c r="H126" s="33">
        <v>115</v>
      </c>
      <c r="I126">
        <v>80</v>
      </c>
      <c r="J126" s="33">
        <v>12.1</v>
      </c>
      <c r="K126">
        <v>37.9</v>
      </c>
      <c r="L126" s="33">
        <v>98</v>
      </c>
      <c r="M126">
        <v>6.1</v>
      </c>
      <c r="N126" s="33">
        <v>18</v>
      </c>
      <c r="O126">
        <v>19</v>
      </c>
      <c r="P126">
        <v>36</v>
      </c>
      <c r="Q126" s="33">
        <v>103</v>
      </c>
      <c r="R126">
        <v>91</v>
      </c>
      <c r="S126">
        <v>58</v>
      </c>
      <c r="T126" s="33">
        <v>0.65</v>
      </c>
      <c r="U126" s="33">
        <v>1</v>
      </c>
      <c r="V126">
        <v>0</v>
      </c>
      <c r="W126">
        <v>1</v>
      </c>
      <c r="X126" s="33">
        <v>0</v>
      </c>
      <c r="Y126">
        <v>2</v>
      </c>
      <c r="Z126">
        <v>1</v>
      </c>
      <c r="AA126" s="33">
        <v>0</v>
      </c>
      <c r="AB126" s="33">
        <v>98</v>
      </c>
    </row>
    <row r="127" spans="1:29">
      <c r="A127" s="33">
        <v>2</v>
      </c>
      <c r="B127">
        <v>67</v>
      </c>
      <c r="C127" s="33">
        <v>3</v>
      </c>
      <c r="D127" s="33">
        <v>158.30000000000001</v>
      </c>
      <c r="E127">
        <v>78.3</v>
      </c>
      <c r="F127">
        <v>31.2</v>
      </c>
      <c r="G127">
        <v>108</v>
      </c>
      <c r="H127" s="33">
        <v>143</v>
      </c>
      <c r="I127">
        <v>80</v>
      </c>
      <c r="J127" s="33">
        <v>10.3</v>
      </c>
      <c r="K127">
        <v>32.6</v>
      </c>
      <c r="L127" s="33">
        <v>82</v>
      </c>
      <c r="M127">
        <v>5.6</v>
      </c>
      <c r="N127" s="33">
        <v>22</v>
      </c>
      <c r="O127">
        <v>10</v>
      </c>
      <c r="P127">
        <v>28</v>
      </c>
      <c r="Q127" s="33">
        <v>67</v>
      </c>
      <c r="R127">
        <v>77</v>
      </c>
      <c r="S127">
        <v>72</v>
      </c>
      <c r="T127" s="33">
        <v>0.57999999999999996</v>
      </c>
      <c r="U127" s="33">
        <v>1</v>
      </c>
      <c r="V127">
        <v>0</v>
      </c>
      <c r="W127">
        <v>1</v>
      </c>
      <c r="X127" s="33">
        <v>0</v>
      </c>
      <c r="Y127">
        <v>1</v>
      </c>
      <c r="AA127" s="33">
        <v>1</v>
      </c>
      <c r="AB127" s="33">
        <v>105</v>
      </c>
    </row>
    <row r="128" spans="1:29">
      <c r="A128" s="33">
        <v>2</v>
      </c>
      <c r="B128">
        <v>67</v>
      </c>
      <c r="C128" s="33">
        <v>3</v>
      </c>
      <c r="D128" s="33">
        <v>155.1</v>
      </c>
      <c r="E128">
        <v>60.1</v>
      </c>
      <c r="F128">
        <v>25</v>
      </c>
      <c r="G128">
        <v>94.4</v>
      </c>
      <c r="H128" s="33">
        <v>140</v>
      </c>
      <c r="I128">
        <v>90</v>
      </c>
      <c r="J128" s="33">
        <v>12.6</v>
      </c>
      <c r="K128">
        <v>41.1</v>
      </c>
      <c r="L128" s="33">
        <v>107</v>
      </c>
      <c r="M128">
        <v>6.1</v>
      </c>
      <c r="N128" s="33">
        <v>21</v>
      </c>
      <c r="O128">
        <v>13</v>
      </c>
      <c r="P128">
        <v>18</v>
      </c>
      <c r="Q128" s="33">
        <v>81</v>
      </c>
      <c r="R128">
        <v>108</v>
      </c>
      <c r="S128">
        <v>91</v>
      </c>
      <c r="T128" s="33">
        <v>0.56999999999999995</v>
      </c>
      <c r="U128" s="33">
        <v>1</v>
      </c>
      <c r="V128">
        <v>0</v>
      </c>
      <c r="W128">
        <v>1</v>
      </c>
      <c r="X128" s="33">
        <v>0</v>
      </c>
      <c r="Y128">
        <v>2</v>
      </c>
      <c r="Z128">
        <v>1</v>
      </c>
      <c r="AA128" s="33">
        <v>1</v>
      </c>
      <c r="AB128" s="33">
        <v>93</v>
      </c>
    </row>
    <row r="129" spans="1:29">
      <c r="A129" s="33">
        <v>2</v>
      </c>
      <c r="B129">
        <v>69</v>
      </c>
      <c r="C129" s="33">
        <v>3</v>
      </c>
      <c r="D129" s="33">
        <v>147.9</v>
      </c>
      <c r="E129">
        <v>60.1</v>
      </c>
      <c r="F129">
        <v>27.5</v>
      </c>
      <c r="G129">
        <v>97</v>
      </c>
      <c r="H129" s="33">
        <v>160</v>
      </c>
      <c r="I129">
        <v>104</v>
      </c>
      <c r="J129" s="33">
        <v>15.1</v>
      </c>
      <c r="K129">
        <v>47.3</v>
      </c>
      <c r="L129" s="33">
        <v>84</v>
      </c>
      <c r="M129">
        <v>5.6</v>
      </c>
      <c r="N129" s="33">
        <v>25</v>
      </c>
      <c r="O129">
        <v>33</v>
      </c>
      <c r="P129">
        <v>16</v>
      </c>
      <c r="Q129" s="33">
        <v>355</v>
      </c>
      <c r="R129">
        <v>58</v>
      </c>
      <c r="S129">
        <v>42</v>
      </c>
      <c r="T129" s="33">
        <v>0.55000000000000004</v>
      </c>
      <c r="U129" s="33">
        <v>0</v>
      </c>
      <c r="V129">
        <v>0</v>
      </c>
      <c r="W129">
        <v>0</v>
      </c>
      <c r="X129" s="33">
        <v>0</v>
      </c>
      <c r="Y129">
        <v>1</v>
      </c>
      <c r="AA129" s="33">
        <v>1</v>
      </c>
      <c r="AB129" s="33">
        <v>98</v>
      </c>
    </row>
    <row r="130" spans="1:29">
      <c r="A130" s="33">
        <v>2</v>
      </c>
      <c r="B130">
        <v>71</v>
      </c>
      <c r="C130" s="33">
        <v>3</v>
      </c>
      <c r="D130" s="33">
        <v>149.69999999999999</v>
      </c>
      <c r="E130">
        <v>53.3</v>
      </c>
      <c r="F130">
        <v>23.8</v>
      </c>
      <c r="G130">
        <v>91</v>
      </c>
      <c r="H130" s="33">
        <v>170</v>
      </c>
      <c r="I130">
        <v>111</v>
      </c>
      <c r="J130" s="33">
        <v>14.1</v>
      </c>
      <c r="K130">
        <v>42.5</v>
      </c>
      <c r="L130" s="33">
        <v>100</v>
      </c>
      <c r="M130">
        <v>5</v>
      </c>
      <c r="N130" s="33">
        <v>19</v>
      </c>
      <c r="O130">
        <v>20</v>
      </c>
      <c r="P130">
        <v>23</v>
      </c>
      <c r="Q130" s="33">
        <v>151</v>
      </c>
      <c r="R130">
        <v>137</v>
      </c>
      <c r="S130">
        <v>42</v>
      </c>
      <c r="T130" s="33">
        <v>0.66</v>
      </c>
      <c r="U130" s="33">
        <v>0</v>
      </c>
      <c r="V130">
        <v>0</v>
      </c>
      <c r="W130">
        <v>0</v>
      </c>
      <c r="X130" s="33">
        <v>0</v>
      </c>
      <c r="Y130">
        <v>1</v>
      </c>
      <c r="AA130" s="33">
        <v>1</v>
      </c>
      <c r="AB130" s="33">
        <v>90</v>
      </c>
    </row>
    <row r="131" spans="1:29">
      <c r="A131" s="33">
        <v>2</v>
      </c>
      <c r="B131">
        <v>71</v>
      </c>
      <c r="C131" s="33">
        <v>3</v>
      </c>
      <c r="D131" s="33">
        <v>151.30000000000001</v>
      </c>
      <c r="E131">
        <v>63.9</v>
      </c>
      <c r="F131">
        <v>27.9</v>
      </c>
      <c r="G131">
        <v>96.5</v>
      </c>
      <c r="H131" s="33">
        <v>125</v>
      </c>
      <c r="I131">
        <v>85</v>
      </c>
      <c r="J131" s="33">
        <v>12.7</v>
      </c>
      <c r="K131">
        <v>40.299999999999997</v>
      </c>
      <c r="L131" s="33">
        <v>101</v>
      </c>
      <c r="M131">
        <v>5.6</v>
      </c>
      <c r="N131" s="33">
        <v>19</v>
      </c>
      <c r="O131">
        <v>16</v>
      </c>
      <c r="P131">
        <v>16</v>
      </c>
      <c r="Q131" s="33">
        <v>102</v>
      </c>
      <c r="R131">
        <v>137</v>
      </c>
      <c r="S131">
        <v>54</v>
      </c>
      <c r="T131" s="33">
        <v>0.63</v>
      </c>
      <c r="U131" s="33">
        <v>0</v>
      </c>
      <c r="V131">
        <v>0</v>
      </c>
      <c r="W131">
        <v>1</v>
      </c>
      <c r="X131" s="33">
        <v>0</v>
      </c>
      <c r="Y131">
        <v>2</v>
      </c>
      <c r="Z131">
        <v>1</v>
      </c>
      <c r="AA131" s="33">
        <v>1</v>
      </c>
      <c r="AB131" s="33">
        <v>94</v>
      </c>
    </row>
    <row r="132" spans="1:29">
      <c r="A132" s="33">
        <v>2</v>
      </c>
      <c r="B132">
        <v>73</v>
      </c>
      <c r="C132" s="33">
        <v>3</v>
      </c>
      <c r="D132" s="33">
        <v>157.9</v>
      </c>
      <c r="E132">
        <v>74.900000000000006</v>
      </c>
      <c r="F132">
        <v>30</v>
      </c>
      <c r="G132">
        <v>104.1</v>
      </c>
      <c r="H132" s="33">
        <v>169</v>
      </c>
      <c r="I132">
        <v>99</v>
      </c>
      <c r="J132" s="33">
        <v>13.5</v>
      </c>
      <c r="K132">
        <v>41</v>
      </c>
      <c r="L132" s="33">
        <v>119</v>
      </c>
      <c r="M132">
        <v>7.1</v>
      </c>
      <c r="N132" s="33">
        <v>36</v>
      </c>
      <c r="O132">
        <v>42</v>
      </c>
      <c r="P132">
        <v>44</v>
      </c>
      <c r="Q132" s="33">
        <v>95</v>
      </c>
      <c r="R132">
        <v>84</v>
      </c>
      <c r="S132">
        <v>68</v>
      </c>
      <c r="T132" s="33">
        <v>0.64</v>
      </c>
      <c r="U132" s="33">
        <v>1</v>
      </c>
      <c r="V132">
        <v>0</v>
      </c>
      <c r="W132">
        <v>1</v>
      </c>
      <c r="X132" s="33">
        <v>0</v>
      </c>
      <c r="Y132">
        <v>1</v>
      </c>
      <c r="AA132" s="33">
        <v>0</v>
      </c>
      <c r="AB132" s="33">
        <v>100</v>
      </c>
    </row>
    <row r="133" spans="1:29">
      <c r="A133" s="33">
        <v>2</v>
      </c>
      <c r="B133">
        <v>73</v>
      </c>
      <c r="C133" s="33">
        <v>3</v>
      </c>
      <c r="D133" s="33">
        <v>154.9</v>
      </c>
      <c r="E133">
        <v>75.5</v>
      </c>
      <c r="F133">
        <v>31.5</v>
      </c>
      <c r="G133">
        <v>103</v>
      </c>
      <c r="H133" s="33">
        <v>126</v>
      </c>
      <c r="I133">
        <v>73</v>
      </c>
      <c r="J133" s="33">
        <v>14</v>
      </c>
      <c r="K133">
        <v>43.4</v>
      </c>
      <c r="L133" s="33">
        <v>96</v>
      </c>
      <c r="M133">
        <v>5.6</v>
      </c>
      <c r="N133" s="33">
        <v>25</v>
      </c>
      <c r="O133">
        <v>26</v>
      </c>
      <c r="P133">
        <v>23</v>
      </c>
      <c r="Q133" s="33">
        <v>165</v>
      </c>
      <c r="R133">
        <v>90</v>
      </c>
      <c r="S133">
        <v>52</v>
      </c>
      <c r="T133" s="33">
        <v>0.59</v>
      </c>
      <c r="U133" s="33">
        <v>1</v>
      </c>
      <c r="V133">
        <v>0</v>
      </c>
      <c r="W133">
        <v>0</v>
      </c>
      <c r="X133" s="33">
        <v>0</v>
      </c>
      <c r="Y133">
        <v>1</v>
      </c>
      <c r="AA133" s="33">
        <v>1</v>
      </c>
      <c r="AB133" s="33">
        <v>100</v>
      </c>
    </row>
    <row r="134" spans="1:29">
      <c r="A134" s="33">
        <v>2</v>
      </c>
      <c r="B134">
        <v>73</v>
      </c>
      <c r="C134" s="33">
        <v>3</v>
      </c>
      <c r="D134" s="33">
        <v>148.80000000000001</v>
      </c>
      <c r="E134">
        <v>59.3</v>
      </c>
      <c r="F134">
        <v>26.8</v>
      </c>
      <c r="G134">
        <v>93</v>
      </c>
      <c r="H134" s="33">
        <v>122</v>
      </c>
      <c r="I134">
        <v>76</v>
      </c>
      <c r="J134" s="33">
        <v>14.7</v>
      </c>
      <c r="K134">
        <v>45.6</v>
      </c>
      <c r="L134" s="33">
        <v>98</v>
      </c>
      <c r="M134">
        <v>5.2</v>
      </c>
      <c r="N134" s="33">
        <v>27</v>
      </c>
      <c r="O134">
        <v>32</v>
      </c>
      <c r="P134">
        <v>27</v>
      </c>
      <c r="Q134" s="33">
        <v>231</v>
      </c>
      <c r="R134">
        <v>113</v>
      </c>
      <c r="S134">
        <v>46</v>
      </c>
      <c r="T134" s="33">
        <v>0.72</v>
      </c>
      <c r="U134" s="33">
        <v>1</v>
      </c>
      <c r="V134">
        <v>0</v>
      </c>
      <c r="W134">
        <v>0</v>
      </c>
      <c r="X134" s="33">
        <v>0</v>
      </c>
      <c r="Y134">
        <v>1</v>
      </c>
      <c r="AA134" s="33">
        <v>1</v>
      </c>
      <c r="AB134" s="33">
        <v>93</v>
      </c>
    </row>
    <row r="135" spans="1:29">
      <c r="A135" s="33">
        <v>2</v>
      </c>
      <c r="B135">
        <v>73</v>
      </c>
      <c r="C135" s="33">
        <v>3</v>
      </c>
      <c r="D135" s="33">
        <v>149.9</v>
      </c>
      <c r="E135">
        <v>64.3</v>
      </c>
      <c r="F135">
        <v>28.6</v>
      </c>
      <c r="G135">
        <v>94.5</v>
      </c>
      <c r="H135" s="33">
        <v>145</v>
      </c>
      <c r="I135">
        <v>70</v>
      </c>
      <c r="J135" s="33">
        <v>11.5</v>
      </c>
      <c r="K135">
        <v>38.700000000000003</v>
      </c>
      <c r="L135" s="33">
        <v>52</v>
      </c>
      <c r="M135">
        <v>6.7</v>
      </c>
      <c r="N135" s="33">
        <v>18</v>
      </c>
      <c r="O135">
        <v>11</v>
      </c>
      <c r="P135">
        <v>8</v>
      </c>
      <c r="Q135" s="33">
        <v>40</v>
      </c>
      <c r="R135">
        <v>98</v>
      </c>
      <c r="S135">
        <v>66</v>
      </c>
      <c r="T135" s="33">
        <v>0.55000000000000004</v>
      </c>
      <c r="U135" s="33">
        <v>1</v>
      </c>
      <c r="V135">
        <v>1</v>
      </c>
      <c r="W135">
        <v>1</v>
      </c>
      <c r="X135" s="33">
        <v>0</v>
      </c>
      <c r="Y135">
        <v>1</v>
      </c>
      <c r="AA135" s="33">
        <v>1</v>
      </c>
      <c r="AB135" s="33">
        <v>92</v>
      </c>
    </row>
    <row r="136" spans="1:29">
      <c r="A136" s="33">
        <v>2</v>
      </c>
      <c r="B136">
        <v>73</v>
      </c>
      <c r="C136" s="33">
        <v>3</v>
      </c>
      <c r="D136" s="33">
        <v>151.5</v>
      </c>
      <c r="E136">
        <v>50.9</v>
      </c>
      <c r="F136">
        <v>22.2</v>
      </c>
      <c r="G136">
        <v>90.5</v>
      </c>
      <c r="H136" s="33">
        <v>120</v>
      </c>
      <c r="I136">
        <v>65</v>
      </c>
      <c r="J136" s="33">
        <v>13.8</v>
      </c>
      <c r="K136">
        <v>42.4</v>
      </c>
      <c r="L136" s="33">
        <v>98</v>
      </c>
      <c r="M136">
        <v>5.8</v>
      </c>
      <c r="N136" s="33">
        <v>21</v>
      </c>
      <c r="O136">
        <v>15</v>
      </c>
      <c r="P136">
        <v>15</v>
      </c>
      <c r="Q136" s="33">
        <v>105</v>
      </c>
      <c r="R136">
        <v>136</v>
      </c>
      <c r="S136">
        <v>82</v>
      </c>
      <c r="T136" s="33">
        <v>0.56999999999999995</v>
      </c>
      <c r="U136" s="33">
        <v>1</v>
      </c>
      <c r="V136">
        <v>0</v>
      </c>
      <c r="W136">
        <v>1</v>
      </c>
      <c r="X136" s="33">
        <v>0</v>
      </c>
      <c r="Y136">
        <v>1</v>
      </c>
      <c r="Z136">
        <v>1</v>
      </c>
      <c r="AA136" s="33">
        <v>1</v>
      </c>
      <c r="AB136" s="33">
        <v>88</v>
      </c>
    </row>
    <row r="137" spans="1:29">
      <c r="A137" s="33">
        <v>2</v>
      </c>
      <c r="B137">
        <v>74</v>
      </c>
      <c r="C137" s="33">
        <v>3</v>
      </c>
      <c r="D137" s="33">
        <v>148.30000000000001</v>
      </c>
      <c r="E137">
        <v>55.7</v>
      </c>
      <c r="F137">
        <v>25.3</v>
      </c>
      <c r="G137">
        <v>94.6</v>
      </c>
      <c r="H137" s="33">
        <v>136</v>
      </c>
      <c r="I137">
        <v>74</v>
      </c>
      <c r="J137" s="33">
        <v>12.7</v>
      </c>
      <c r="K137">
        <v>39.6</v>
      </c>
      <c r="L137" s="33">
        <v>115</v>
      </c>
      <c r="M137">
        <v>7.5</v>
      </c>
      <c r="N137" s="33">
        <v>18</v>
      </c>
      <c r="O137">
        <v>14</v>
      </c>
      <c r="P137">
        <v>14</v>
      </c>
      <c r="Q137" s="33">
        <v>70</v>
      </c>
      <c r="R137">
        <v>134</v>
      </c>
      <c r="S137">
        <v>65</v>
      </c>
      <c r="T137" s="33">
        <v>0.51</v>
      </c>
      <c r="U137" s="33">
        <v>1</v>
      </c>
      <c r="V137">
        <v>1</v>
      </c>
      <c r="W137">
        <v>0</v>
      </c>
      <c r="X137" s="33">
        <v>0</v>
      </c>
      <c r="Y137">
        <v>1</v>
      </c>
      <c r="AA137" s="33">
        <v>0</v>
      </c>
      <c r="AB137" s="33">
        <v>95</v>
      </c>
    </row>
    <row r="138" spans="1:29">
      <c r="A138" s="33">
        <v>2</v>
      </c>
      <c r="B138">
        <v>43</v>
      </c>
      <c r="C138" s="33">
        <v>2</v>
      </c>
      <c r="D138" s="33">
        <v>151.6</v>
      </c>
      <c r="E138">
        <v>52.3</v>
      </c>
      <c r="F138">
        <v>22.8</v>
      </c>
      <c r="G138">
        <v>93</v>
      </c>
      <c r="H138" s="33">
        <v>137</v>
      </c>
      <c r="I138">
        <v>90</v>
      </c>
      <c r="J138" s="33">
        <v>12.5</v>
      </c>
      <c r="K138">
        <v>41.6</v>
      </c>
      <c r="L138" s="33">
        <v>81</v>
      </c>
      <c r="M138">
        <v>5</v>
      </c>
      <c r="N138" s="33">
        <v>18</v>
      </c>
      <c r="O138">
        <v>22</v>
      </c>
      <c r="P138">
        <v>22</v>
      </c>
      <c r="Q138" s="33">
        <v>61</v>
      </c>
      <c r="R138">
        <v>129</v>
      </c>
      <c r="S138">
        <v>47</v>
      </c>
      <c r="T138" s="33">
        <v>0.37</v>
      </c>
      <c r="U138" s="33">
        <v>0</v>
      </c>
      <c r="V138">
        <v>0</v>
      </c>
      <c r="W138">
        <v>0</v>
      </c>
      <c r="X138" s="33">
        <v>0</v>
      </c>
      <c r="Y138">
        <v>1</v>
      </c>
      <c r="Z138">
        <v>1</v>
      </c>
      <c r="AA138" s="33">
        <v>1</v>
      </c>
    </row>
    <row r="139" spans="1:29">
      <c r="A139" s="33">
        <v>2</v>
      </c>
      <c r="B139">
        <v>50</v>
      </c>
      <c r="C139" s="33">
        <v>2</v>
      </c>
      <c r="D139" s="33">
        <v>165</v>
      </c>
      <c r="E139">
        <v>86.2</v>
      </c>
      <c r="F139">
        <v>31.7</v>
      </c>
      <c r="G139">
        <v>104</v>
      </c>
      <c r="H139" s="33">
        <v>139</v>
      </c>
      <c r="I139">
        <v>96</v>
      </c>
      <c r="J139" s="33" t="s">
        <v>20</v>
      </c>
      <c r="K139" t="s">
        <v>20</v>
      </c>
      <c r="L139" s="33">
        <v>88</v>
      </c>
      <c r="M139" t="s">
        <v>180</v>
      </c>
      <c r="N139" s="33">
        <v>21</v>
      </c>
      <c r="O139">
        <v>22</v>
      </c>
      <c r="P139">
        <v>17</v>
      </c>
      <c r="Q139" s="33">
        <v>116</v>
      </c>
      <c r="R139">
        <v>141</v>
      </c>
      <c r="S139">
        <v>72</v>
      </c>
      <c r="T139" s="33" t="s">
        <v>20</v>
      </c>
      <c r="U139" s="33">
        <v>1</v>
      </c>
      <c r="V139">
        <v>0</v>
      </c>
      <c r="W139">
        <v>0</v>
      </c>
      <c r="X139" s="33">
        <v>0</v>
      </c>
      <c r="Y139">
        <v>2</v>
      </c>
      <c r="Z139">
        <v>3</v>
      </c>
      <c r="AA139" s="33">
        <v>0</v>
      </c>
      <c r="AC139">
        <v>2</v>
      </c>
    </row>
    <row r="140" spans="1:29">
      <c r="A140" s="33">
        <v>2</v>
      </c>
      <c r="B140">
        <v>54</v>
      </c>
      <c r="C140" s="33">
        <v>2</v>
      </c>
      <c r="D140" s="33">
        <v>160.6</v>
      </c>
      <c r="E140">
        <v>73.7</v>
      </c>
      <c r="F140">
        <v>28.6</v>
      </c>
      <c r="G140">
        <v>90</v>
      </c>
      <c r="H140" s="33">
        <v>118</v>
      </c>
      <c r="I140">
        <v>77</v>
      </c>
      <c r="J140" s="33">
        <v>14.7</v>
      </c>
      <c r="K140" t="s">
        <v>20</v>
      </c>
      <c r="L140" s="33">
        <v>105</v>
      </c>
      <c r="M140" t="s">
        <v>180</v>
      </c>
      <c r="N140" s="33">
        <v>22</v>
      </c>
      <c r="O140">
        <v>33</v>
      </c>
      <c r="P140">
        <v>32</v>
      </c>
      <c r="Q140" s="33">
        <v>86</v>
      </c>
      <c r="R140">
        <v>101</v>
      </c>
      <c r="S140">
        <v>69</v>
      </c>
      <c r="T140" s="33" t="s">
        <v>20</v>
      </c>
      <c r="U140" s="33">
        <v>0</v>
      </c>
      <c r="V140">
        <v>0</v>
      </c>
      <c r="W140">
        <v>0</v>
      </c>
      <c r="X140" s="33">
        <v>0</v>
      </c>
      <c r="Y140">
        <v>2</v>
      </c>
      <c r="Z140">
        <v>1</v>
      </c>
      <c r="AA140" s="33">
        <v>1</v>
      </c>
    </row>
    <row r="141" spans="1:29">
      <c r="A141" s="33">
        <v>2</v>
      </c>
      <c r="B141">
        <v>54</v>
      </c>
      <c r="C141" s="33">
        <v>2</v>
      </c>
      <c r="D141" s="33">
        <v>158</v>
      </c>
      <c r="E141">
        <v>62.1</v>
      </c>
      <c r="F141">
        <v>24.9</v>
      </c>
      <c r="G141">
        <v>90</v>
      </c>
      <c r="H141" s="33">
        <v>148</v>
      </c>
      <c r="I141">
        <v>96</v>
      </c>
      <c r="J141" s="33" t="s">
        <v>20</v>
      </c>
      <c r="K141" t="s">
        <v>20</v>
      </c>
      <c r="L141" s="33">
        <v>100</v>
      </c>
      <c r="M141" t="s">
        <v>180</v>
      </c>
      <c r="N141" s="33">
        <v>17</v>
      </c>
      <c r="O141">
        <v>16</v>
      </c>
      <c r="P141">
        <v>21</v>
      </c>
      <c r="Q141" s="33">
        <v>75</v>
      </c>
      <c r="R141">
        <v>119</v>
      </c>
      <c r="S141">
        <v>67</v>
      </c>
      <c r="T141" s="33" t="s">
        <v>20</v>
      </c>
      <c r="U141" s="33">
        <v>1</v>
      </c>
      <c r="V141">
        <v>0</v>
      </c>
      <c r="W141">
        <v>0</v>
      </c>
      <c r="X141" s="33">
        <v>0</v>
      </c>
      <c r="Y141">
        <v>1</v>
      </c>
      <c r="Z141">
        <v>1</v>
      </c>
      <c r="AA141" s="33">
        <v>1</v>
      </c>
    </row>
    <row r="142" spans="1:29">
      <c r="A142" s="33">
        <v>2</v>
      </c>
      <c r="B142">
        <v>55</v>
      </c>
      <c r="C142" s="33">
        <v>2</v>
      </c>
      <c r="D142" s="33">
        <v>159.30000000000001</v>
      </c>
      <c r="E142">
        <v>76.099999999999994</v>
      </c>
      <c r="F142">
        <v>30</v>
      </c>
      <c r="G142">
        <v>99</v>
      </c>
      <c r="H142" s="33">
        <v>158</v>
      </c>
      <c r="I142">
        <v>107</v>
      </c>
      <c r="J142" s="33">
        <v>14.5</v>
      </c>
      <c r="K142" t="s">
        <v>20</v>
      </c>
      <c r="L142" s="33">
        <v>101</v>
      </c>
      <c r="M142" t="s">
        <v>180</v>
      </c>
      <c r="N142" s="33">
        <v>27</v>
      </c>
      <c r="O142">
        <v>41</v>
      </c>
      <c r="P142">
        <v>46</v>
      </c>
      <c r="Q142" s="33">
        <v>70</v>
      </c>
      <c r="R142">
        <v>138</v>
      </c>
      <c r="S142">
        <v>69</v>
      </c>
      <c r="T142" s="33" t="s">
        <v>20</v>
      </c>
      <c r="U142" s="33">
        <v>0</v>
      </c>
      <c r="V142">
        <v>0</v>
      </c>
      <c r="W142">
        <v>0</v>
      </c>
      <c r="X142" s="33">
        <v>0</v>
      </c>
      <c r="Y142">
        <v>1</v>
      </c>
      <c r="AA142" s="33">
        <v>1</v>
      </c>
    </row>
    <row r="143" spans="1:29">
      <c r="A143" s="33">
        <v>2</v>
      </c>
      <c r="B143">
        <v>56</v>
      </c>
      <c r="C143" s="33">
        <v>2</v>
      </c>
      <c r="D143" s="33">
        <v>152.5</v>
      </c>
      <c r="E143">
        <v>64.099999999999994</v>
      </c>
      <c r="F143">
        <v>27.6</v>
      </c>
      <c r="G143">
        <v>97</v>
      </c>
      <c r="H143" s="33">
        <v>163</v>
      </c>
      <c r="I143">
        <v>90</v>
      </c>
      <c r="J143" s="33">
        <v>13.3</v>
      </c>
      <c r="K143" t="s">
        <v>20</v>
      </c>
      <c r="L143" s="33">
        <v>90</v>
      </c>
      <c r="M143" t="s">
        <v>180</v>
      </c>
      <c r="N143" s="33">
        <v>15</v>
      </c>
      <c r="O143">
        <v>15</v>
      </c>
      <c r="P143">
        <v>17</v>
      </c>
      <c r="Q143" s="33">
        <v>112</v>
      </c>
      <c r="R143">
        <v>141</v>
      </c>
      <c r="S143">
        <v>58</v>
      </c>
      <c r="T143" s="33" t="s">
        <v>20</v>
      </c>
      <c r="U143" s="33">
        <v>0</v>
      </c>
      <c r="V143">
        <v>0</v>
      </c>
      <c r="W143">
        <v>0</v>
      </c>
      <c r="X143" s="33">
        <v>0</v>
      </c>
      <c r="Y143">
        <v>1</v>
      </c>
      <c r="Z143">
        <v>1</v>
      </c>
      <c r="AA143" s="33">
        <v>1</v>
      </c>
    </row>
    <row r="144" spans="1:29">
      <c r="A144" s="33">
        <v>2</v>
      </c>
      <c r="B144">
        <v>57</v>
      </c>
      <c r="C144" s="33">
        <v>2</v>
      </c>
      <c r="D144" s="33">
        <v>147.5</v>
      </c>
      <c r="E144">
        <v>63</v>
      </c>
      <c r="F144">
        <v>29</v>
      </c>
      <c r="G144">
        <v>100</v>
      </c>
      <c r="H144" s="33">
        <v>137</v>
      </c>
      <c r="I144">
        <v>82</v>
      </c>
      <c r="J144" s="33">
        <v>13.7</v>
      </c>
      <c r="K144">
        <v>44</v>
      </c>
      <c r="L144" s="33">
        <v>100</v>
      </c>
      <c r="M144">
        <v>5.9</v>
      </c>
      <c r="N144" s="33">
        <v>17</v>
      </c>
      <c r="O144">
        <v>14</v>
      </c>
      <c r="P144">
        <v>9</v>
      </c>
      <c r="Q144" s="33">
        <v>74</v>
      </c>
      <c r="R144">
        <v>114</v>
      </c>
      <c r="S144">
        <v>100</v>
      </c>
      <c r="T144" s="33">
        <v>0.54</v>
      </c>
      <c r="U144" s="33">
        <v>1</v>
      </c>
      <c r="V144">
        <v>0</v>
      </c>
      <c r="W144">
        <v>0</v>
      </c>
      <c r="X144" s="33">
        <v>0</v>
      </c>
      <c r="Y144">
        <v>1</v>
      </c>
      <c r="AA144" s="33">
        <v>0</v>
      </c>
    </row>
    <row r="145" spans="1:27">
      <c r="A145" s="33">
        <v>2</v>
      </c>
      <c r="B145">
        <v>58</v>
      </c>
      <c r="C145" s="33">
        <v>2</v>
      </c>
      <c r="D145" s="33">
        <v>154.4</v>
      </c>
      <c r="E145">
        <v>58.2</v>
      </c>
      <c r="F145">
        <v>24.4</v>
      </c>
      <c r="G145">
        <v>90</v>
      </c>
      <c r="H145" s="33">
        <v>144</v>
      </c>
      <c r="I145">
        <v>74</v>
      </c>
      <c r="J145" s="33">
        <v>13.9</v>
      </c>
      <c r="K145" t="s">
        <v>20</v>
      </c>
      <c r="L145" s="33">
        <v>107</v>
      </c>
      <c r="M145" t="s">
        <v>180</v>
      </c>
      <c r="N145" s="33">
        <v>35</v>
      </c>
      <c r="O145">
        <v>52</v>
      </c>
      <c r="P145">
        <v>79</v>
      </c>
      <c r="Q145" s="33">
        <v>107</v>
      </c>
      <c r="R145">
        <v>155</v>
      </c>
      <c r="S145">
        <v>65</v>
      </c>
      <c r="T145" s="33" t="s">
        <v>20</v>
      </c>
      <c r="U145" s="33">
        <v>1</v>
      </c>
      <c r="V145">
        <v>0</v>
      </c>
      <c r="W145">
        <v>0</v>
      </c>
      <c r="X145" s="33">
        <v>0</v>
      </c>
      <c r="Y145">
        <v>1</v>
      </c>
      <c r="AA145" s="33">
        <v>1</v>
      </c>
    </row>
    <row r="146" spans="1:27">
      <c r="A146" s="33">
        <v>2</v>
      </c>
      <c r="B146">
        <v>60</v>
      </c>
      <c r="C146" s="33">
        <v>2</v>
      </c>
      <c r="D146" s="33">
        <v>153.30000000000001</v>
      </c>
      <c r="E146">
        <v>59.8</v>
      </c>
      <c r="F146">
        <v>25.4</v>
      </c>
      <c r="G146">
        <v>91</v>
      </c>
      <c r="H146" s="33">
        <v>174</v>
      </c>
      <c r="I146">
        <v>94</v>
      </c>
      <c r="J146" s="33">
        <v>12</v>
      </c>
      <c r="K146">
        <v>39</v>
      </c>
      <c r="L146" s="33">
        <v>86</v>
      </c>
      <c r="M146">
        <v>5.7</v>
      </c>
      <c r="N146" s="33">
        <v>18</v>
      </c>
      <c r="O146">
        <v>11</v>
      </c>
      <c r="P146">
        <v>12</v>
      </c>
      <c r="Q146" s="33">
        <v>81</v>
      </c>
      <c r="R146">
        <v>111</v>
      </c>
      <c r="S146">
        <v>72</v>
      </c>
      <c r="T146" s="33">
        <v>0.57999999999999996</v>
      </c>
      <c r="U146" s="33">
        <v>0</v>
      </c>
      <c r="V146">
        <v>0</v>
      </c>
      <c r="W146">
        <v>0</v>
      </c>
      <c r="X146" s="33">
        <v>0</v>
      </c>
      <c r="Y146">
        <v>1</v>
      </c>
      <c r="AA146" s="33">
        <v>1</v>
      </c>
    </row>
    <row r="147" spans="1:27">
      <c r="A147" s="33">
        <v>2</v>
      </c>
      <c r="B147">
        <v>61</v>
      </c>
      <c r="C147" s="33">
        <v>2</v>
      </c>
      <c r="D147" s="33">
        <v>158.6</v>
      </c>
      <c r="E147">
        <v>58.6</v>
      </c>
      <c r="F147">
        <v>23.3</v>
      </c>
      <c r="G147">
        <v>93.5</v>
      </c>
      <c r="H147" s="33">
        <v>144</v>
      </c>
      <c r="I147">
        <v>85</v>
      </c>
      <c r="J147" s="33">
        <v>14.3</v>
      </c>
      <c r="K147">
        <v>45</v>
      </c>
      <c r="L147" s="33">
        <v>139</v>
      </c>
      <c r="M147">
        <v>7.2</v>
      </c>
      <c r="N147" s="33">
        <v>17</v>
      </c>
      <c r="O147">
        <v>14</v>
      </c>
      <c r="P147">
        <v>18</v>
      </c>
      <c r="Q147" s="33">
        <v>132</v>
      </c>
      <c r="R147">
        <v>193</v>
      </c>
      <c r="S147">
        <v>58</v>
      </c>
      <c r="T147" s="33">
        <v>0.56999999999999995</v>
      </c>
      <c r="U147" s="33">
        <v>0</v>
      </c>
      <c r="V147">
        <v>0</v>
      </c>
      <c r="W147">
        <v>0</v>
      </c>
      <c r="X147" s="33">
        <v>0</v>
      </c>
      <c r="Y147">
        <v>2</v>
      </c>
      <c r="Z147">
        <v>1</v>
      </c>
      <c r="AA147" s="33">
        <v>1</v>
      </c>
    </row>
    <row r="148" spans="1:27">
      <c r="A148" s="33">
        <v>2</v>
      </c>
      <c r="B148">
        <v>62</v>
      </c>
      <c r="C148" s="33">
        <v>2</v>
      </c>
      <c r="D148" s="33">
        <v>154.69999999999999</v>
      </c>
      <c r="E148">
        <v>62.6</v>
      </c>
      <c r="F148">
        <v>26.2</v>
      </c>
      <c r="G148">
        <v>91</v>
      </c>
      <c r="H148" s="33">
        <v>151</v>
      </c>
      <c r="I148">
        <v>88</v>
      </c>
      <c r="J148" s="33" t="s">
        <v>20</v>
      </c>
      <c r="K148" t="s">
        <v>20</v>
      </c>
      <c r="L148" s="33">
        <v>88</v>
      </c>
      <c r="M148" t="s">
        <v>180</v>
      </c>
      <c r="N148" s="33">
        <v>20</v>
      </c>
      <c r="O148">
        <v>14</v>
      </c>
      <c r="P148">
        <v>13</v>
      </c>
      <c r="Q148" s="33">
        <v>77</v>
      </c>
      <c r="R148">
        <v>135</v>
      </c>
      <c r="S148">
        <v>60</v>
      </c>
      <c r="T148" s="33" t="s">
        <v>20</v>
      </c>
      <c r="U148" s="33">
        <v>0</v>
      </c>
      <c r="V148">
        <v>0</v>
      </c>
      <c r="W148">
        <v>0</v>
      </c>
      <c r="X148" s="33">
        <v>0</v>
      </c>
      <c r="Y148">
        <v>1</v>
      </c>
      <c r="Z148">
        <v>1</v>
      </c>
      <c r="AA148" s="33">
        <v>1</v>
      </c>
    </row>
    <row r="149" spans="1:27">
      <c r="A149" s="33">
        <v>2</v>
      </c>
      <c r="B149">
        <v>65</v>
      </c>
      <c r="C149" s="33">
        <v>2</v>
      </c>
      <c r="D149" s="33">
        <v>151.6</v>
      </c>
      <c r="E149">
        <v>68.2</v>
      </c>
      <c r="F149">
        <v>29.7</v>
      </c>
      <c r="G149">
        <v>99</v>
      </c>
      <c r="H149" s="33">
        <v>130</v>
      </c>
      <c r="I149">
        <v>78</v>
      </c>
      <c r="J149" s="33">
        <v>13.6</v>
      </c>
      <c r="K149">
        <v>44.1</v>
      </c>
      <c r="L149" s="33">
        <v>81</v>
      </c>
      <c r="M149">
        <v>5.4</v>
      </c>
      <c r="N149" s="33">
        <v>18</v>
      </c>
      <c r="O149">
        <v>21</v>
      </c>
      <c r="P149">
        <v>34</v>
      </c>
      <c r="Q149" s="33">
        <v>162</v>
      </c>
      <c r="R149">
        <v>113</v>
      </c>
      <c r="S149">
        <v>100</v>
      </c>
      <c r="T149" s="33">
        <v>0.57999999999999996</v>
      </c>
      <c r="U149" s="33">
        <v>0</v>
      </c>
      <c r="V149">
        <v>0</v>
      </c>
      <c r="W149">
        <v>0</v>
      </c>
      <c r="X149" s="33">
        <v>0</v>
      </c>
      <c r="Y149">
        <v>1</v>
      </c>
      <c r="AA149" s="33">
        <v>0</v>
      </c>
    </row>
    <row r="150" spans="1:27">
      <c r="A150" s="33">
        <v>2</v>
      </c>
      <c r="B150">
        <v>65</v>
      </c>
      <c r="C150" s="33">
        <v>2</v>
      </c>
      <c r="D150" s="33">
        <v>158.9</v>
      </c>
      <c r="E150">
        <v>74.2</v>
      </c>
      <c r="F150">
        <v>29.4</v>
      </c>
      <c r="G150">
        <v>107</v>
      </c>
      <c r="H150" s="33">
        <v>135</v>
      </c>
      <c r="I150">
        <v>85</v>
      </c>
      <c r="J150" s="33">
        <v>14.1</v>
      </c>
      <c r="K150">
        <v>45.9</v>
      </c>
      <c r="L150" s="33">
        <v>91</v>
      </c>
      <c r="M150">
        <v>5.9</v>
      </c>
      <c r="N150" s="33">
        <v>21</v>
      </c>
      <c r="O150">
        <v>14</v>
      </c>
      <c r="P150">
        <v>16</v>
      </c>
      <c r="Q150" s="33">
        <v>47</v>
      </c>
      <c r="R150">
        <v>149</v>
      </c>
      <c r="S150">
        <v>64</v>
      </c>
      <c r="T150" s="33">
        <v>0.59</v>
      </c>
      <c r="U150" s="33">
        <v>0</v>
      </c>
      <c r="V150">
        <v>0</v>
      </c>
      <c r="W150">
        <v>0</v>
      </c>
      <c r="X150" s="33">
        <v>0</v>
      </c>
      <c r="Y150">
        <v>2</v>
      </c>
      <c r="Z150">
        <v>1</v>
      </c>
      <c r="AA150" s="33">
        <v>0</v>
      </c>
    </row>
    <row r="151" spans="1:27">
      <c r="A151" s="33">
        <v>2</v>
      </c>
      <c r="B151">
        <v>65</v>
      </c>
      <c r="C151" s="33">
        <v>2</v>
      </c>
      <c r="D151" s="33">
        <v>147.9</v>
      </c>
      <c r="E151">
        <v>63.1</v>
      </c>
      <c r="F151">
        <v>28.8</v>
      </c>
      <c r="G151">
        <v>96.5</v>
      </c>
      <c r="H151" s="33">
        <v>146</v>
      </c>
      <c r="I151">
        <v>91</v>
      </c>
      <c r="J151" s="33">
        <v>15.4</v>
      </c>
      <c r="K151">
        <v>47.3</v>
      </c>
      <c r="L151" s="33">
        <v>88</v>
      </c>
      <c r="M151">
        <v>5.5</v>
      </c>
      <c r="N151" s="33">
        <v>27</v>
      </c>
      <c r="O151">
        <v>31</v>
      </c>
      <c r="P151">
        <v>24</v>
      </c>
      <c r="Q151" s="33">
        <v>59</v>
      </c>
      <c r="R151">
        <v>137</v>
      </c>
      <c r="S151">
        <v>70</v>
      </c>
      <c r="T151" s="33">
        <v>0.43</v>
      </c>
      <c r="U151" s="33">
        <v>0</v>
      </c>
      <c r="V151">
        <v>0</v>
      </c>
      <c r="W151">
        <v>0</v>
      </c>
      <c r="X151" s="33">
        <v>0</v>
      </c>
      <c r="Y151">
        <v>1</v>
      </c>
      <c r="Z151">
        <v>1</v>
      </c>
      <c r="AA151" s="33">
        <v>0</v>
      </c>
    </row>
    <row r="152" spans="1:27">
      <c r="A152" s="33">
        <v>2</v>
      </c>
      <c r="B152">
        <v>65</v>
      </c>
      <c r="C152" s="33">
        <v>2</v>
      </c>
      <c r="D152" s="33">
        <v>160.4</v>
      </c>
      <c r="E152">
        <v>64</v>
      </c>
      <c r="F152">
        <v>24.9</v>
      </c>
      <c r="G152">
        <v>93</v>
      </c>
      <c r="H152" s="33">
        <v>157</v>
      </c>
      <c r="I152">
        <v>80</v>
      </c>
      <c r="J152" s="33">
        <v>13.1</v>
      </c>
      <c r="K152">
        <v>40.799999999999997</v>
      </c>
      <c r="L152" s="33">
        <v>100</v>
      </c>
      <c r="M152">
        <v>5.2</v>
      </c>
      <c r="N152" s="33">
        <v>23</v>
      </c>
      <c r="O152">
        <v>24</v>
      </c>
      <c r="P152">
        <v>21</v>
      </c>
      <c r="Q152" s="33">
        <v>78</v>
      </c>
      <c r="R152">
        <v>109</v>
      </c>
      <c r="S152">
        <v>66</v>
      </c>
      <c r="T152" s="33">
        <v>0.56000000000000005</v>
      </c>
      <c r="U152" s="33">
        <v>0</v>
      </c>
      <c r="V152">
        <v>0</v>
      </c>
      <c r="W152">
        <v>0</v>
      </c>
      <c r="X152" s="33">
        <v>0</v>
      </c>
      <c r="Y152">
        <v>2</v>
      </c>
      <c r="Z152">
        <v>1</v>
      </c>
      <c r="AA152" s="33">
        <v>1</v>
      </c>
    </row>
    <row r="153" spans="1:27">
      <c r="A153" s="33">
        <v>2</v>
      </c>
      <c r="B153">
        <v>67</v>
      </c>
      <c r="C153" s="33">
        <v>2</v>
      </c>
      <c r="D153" s="33">
        <v>144.5</v>
      </c>
      <c r="E153">
        <v>55.1</v>
      </c>
      <c r="F153">
        <v>26.4</v>
      </c>
      <c r="G153">
        <v>91</v>
      </c>
      <c r="H153" s="33">
        <v>145</v>
      </c>
      <c r="I153">
        <v>77</v>
      </c>
      <c r="J153" s="33">
        <v>13.9</v>
      </c>
      <c r="K153">
        <v>44.6</v>
      </c>
      <c r="L153" s="33">
        <v>79</v>
      </c>
      <c r="M153">
        <v>5.2</v>
      </c>
      <c r="N153" s="33">
        <v>24</v>
      </c>
      <c r="O153">
        <v>19</v>
      </c>
      <c r="P153">
        <v>25</v>
      </c>
      <c r="Q153" s="33">
        <v>86</v>
      </c>
      <c r="R153">
        <v>164</v>
      </c>
      <c r="S153">
        <v>66</v>
      </c>
      <c r="T153" s="33">
        <v>0.52</v>
      </c>
      <c r="U153" s="33">
        <v>1</v>
      </c>
      <c r="V153">
        <v>0</v>
      </c>
      <c r="W153">
        <v>0</v>
      </c>
      <c r="X153" s="33">
        <v>0</v>
      </c>
      <c r="Y153">
        <v>3</v>
      </c>
      <c r="Z153">
        <v>1</v>
      </c>
      <c r="AA153" s="33">
        <v>0</v>
      </c>
    </row>
    <row r="154" spans="1:27">
      <c r="A154" s="33">
        <v>2</v>
      </c>
      <c r="B154">
        <v>68</v>
      </c>
      <c r="C154" s="33">
        <v>2</v>
      </c>
      <c r="D154" s="33">
        <v>151.80000000000001</v>
      </c>
      <c r="E154">
        <v>53.6</v>
      </c>
      <c r="F154">
        <v>23.3</v>
      </c>
      <c r="G154">
        <v>91</v>
      </c>
      <c r="H154" s="33">
        <v>144</v>
      </c>
      <c r="I154">
        <v>86</v>
      </c>
      <c r="J154" s="33">
        <v>13.5</v>
      </c>
      <c r="K154">
        <v>42.8</v>
      </c>
      <c r="L154" s="33">
        <v>83</v>
      </c>
      <c r="M154">
        <v>5.4</v>
      </c>
      <c r="N154" s="33">
        <v>40</v>
      </c>
      <c r="O154">
        <v>35</v>
      </c>
      <c r="P154">
        <v>16</v>
      </c>
      <c r="Q154" s="33">
        <v>122</v>
      </c>
      <c r="R154">
        <v>146</v>
      </c>
      <c r="S154">
        <v>69</v>
      </c>
      <c r="T154" s="33">
        <v>0.56999999999999995</v>
      </c>
      <c r="U154" s="33">
        <v>0</v>
      </c>
      <c r="V154">
        <v>0</v>
      </c>
      <c r="W154">
        <v>0</v>
      </c>
      <c r="X154" s="33">
        <v>0</v>
      </c>
      <c r="Y154">
        <v>1</v>
      </c>
      <c r="AA154" s="33">
        <v>1</v>
      </c>
    </row>
    <row r="155" spans="1:27">
      <c r="A155" s="33">
        <v>2</v>
      </c>
      <c r="B155">
        <v>70</v>
      </c>
      <c r="C155" s="33">
        <v>2</v>
      </c>
      <c r="D155" s="33">
        <v>147.6</v>
      </c>
      <c r="E155">
        <v>58.7</v>
      </c>
      <c r="F155">
        <v>26.9</v>
      </c>
      <c r="G155">
        <v>98.5</v>
      </c>
      <c r="H155" s="33">
        <v>130</v>
      </c>
      <c r="I155">
        <v>83</v>
      </c>
      <c r="J155" s="33">
        <v>12.6</v>
      </c>
      <c r="K155">
        <v>38.700000000000003</v>
      </c>
      <c r="L155" s="33">
        <v>103</v>
      </c>
      <c r="M155">
        <v>5.7</v>
      </c>
      <c r="N155" s="33">
        <v>16</v>
      </c>
      <c r="O155">
        <v>14</v>
      </c>
      <c r="P155">
        <v>18</v>
      </c>
      <c r="Q155" s="33">
        <v>79</v>
      </c>
      <c r="R155">
        <v>109</v>
      </c>
      <c r="S155">
        <v>56</v>
      </c>
      <c r="T155" s="33">
        <v>0.49</v>
      </c>
      <c r="U155" s="33">
        <v>1</v>
      </c>
      <c r="V155">
        <v>0</v>
      </c>
      <c r="W155">
        <v>0</v>
      </c>
      <c r="X155" s="33">
        <v>0</v>
      </c>
      <c r="Y155">
        <v>2</v>
      </c>
      <c r="Z155">
        <v>1</v>
      </c>
      <c r="AA155" s="33">
        <v>1</v>
      </c>
    </row>
    <row r="156" spans="1:27">
      <c r="A156" s="33">
        <v>2</v>
      </c>
      <c r="B156">
        <v>73</v>
      </c>
      <c r="C156" s="33">
        <v>2</v>
      </c>
      <c r="D156" s="33">
        <v>142.80000000000001</v>
      </c>
      <c r="E156">
        <v>66.3</v>
      </c>
      <c r="F156">
        <v>32.5</v>
      </c>
      <c r="G156">
        <v>103.8</v>
      </c>
      <c r="H156" s="33">
        <v>155</v>
      </c>
      <c r="I156">
        <v>78</v>
      </c>
      <c r="J156" s="33">
        <v>14.1</v>
      </c>
      <c r="K156">
        <v>42.4</v>
      </c>
      <c r="L156" s="33">
        <v>106</v>
      </c>
      <c r="M156">
        <v>5.9</v>
      </c>
      <c r="N156" s="33">
        <v>65</v>
      </c>
      <c r="O156">
        <v>66</v>
      </c>
      <c r="P156">
        <v>35</v>
      </c>
      <c r="Q156" s="33">
        <v>99</v>
      </c>
      <c r="R156">
        <v>151</v>
      </c>
      <c r="S156">
        <v>63</v>
      </c>
      <c r="T156" s="33">
        <v>0.47</v>
      </c>
      <c r="U156" s="33">
        <v>1</v>
      </c>
      <c r="V156">
        <v>0</v>
      </c>
      <c r="W156">
        <v>0</v>
      </c>
      <c r="X156" s="33">
        <v>0</v>
      </c>
      <c r="Y156">
        <v>2</v>
      </c>
      <c r="Z156">
        <v>1</v>
      </c>
      <c r="AA156" s="33">
        <v>0</v>
      </c>
    </row>
    <row r="157" spans="1:27">
      <c r="A157" s="33">
        <v>2</v>
      </c>
      <c r="B157">
        <v>74</v>
      </c>
      <c r="C157" s="33">
        <v>2</v>
      </c>
      <c r="D157" s="33">
        <v>144</v>
      </c>
      <c r="E157">
        <v>64.099999999999994</v>
      </c>
      <c r="F157">
        <v>30.9</v>
      </c>
      <c r="G157">
        <v>102.1</v>
      </c>
      <c r="H157" s="33">
        <v>146</v>
      </c>
      <c r="I157">
        <v>81</v>
      </c>
      <c r="J157" s="33">
        <v>13.6</v>
      </c>
      <c r="K157">
        <v>41.8</v>
      </c>
      <c r="L157" s="33">
        <v>85</v>
      </c>
      <c r="M157">
        <v>5.6</v>
      </c>
      <c r="N157" s="33">
        <v>21</v>
      </c>
      <c r="O157">
        <v>16</v>
      </c>
      <c r="P157">
        <v>37</v>
      </c>
      <c r="Q157" s="33">
        <v>75</v>
      </c>
      <c r="R157">
        <v>119</v>
      </c>
      <c r="S157">
        <v>80</v>
      </c>
      <c r="T157" s="33">
        <v>0.41</v>
      </c>
      <c r="U157" s="33">
        <v>1</v>
      </c>
      <c r="V157">
        <v>0</v>
      </c>
      <c r="W157">
        <v>0</v>
      </c>
      <c r="X157" s="33">
        <v>0</v>
      </c>
      <c r="Y157">
        <v>3</v>
      </c>
      <c r="Z157">
        <v>1</v>
      </c>
      <c r="AA157" s="33">
        <v>1</v>
      </c>
    </row>
    <row r="158" spans="1:27">
      <c r="A158" s="33">
        <v>2</v>
      </c>
      <c r="B158">
        <v>21</v>
      </c>
      <c r="C158" s="33">
        <v>1</v>
      </c>
      <c r="D158" s="33">
        <v>161.19999999999999</v>
      </c>
      <c r="E158">
        <v>42.2</v>
      </c>
      <c r="F158">
        <v>16.2</v>
      </c>
      <c r="G158">
        <v>58.5</v>
      </c>
      <c r="H158" s="33">
        <v>101</v>
      </c>
      <c r="I158">
        <v>78</v>
      </c>
      <c r="J158" s="33">
        <v>13.8</v>
      </c>
      <c r="K158" t="s">
        <v>20</v>
      </c>
      <c r="L158" s="33">
        <v>84</v>
      </c>
      <c r="M158" t="s">
        <v>180</v>
      </c>
      <c r="N158" s="33">
        <v>15</v>
      </c>
      <c r="O158">
        <v>9</v>
      </c>
      <c r="P158">
        <v>9</v>
      </c>
      <c r="Q158" s="33">
        <v>41</v>
      </c>
      <c r="R158">
        <v>60</v>
      </c>
      <c r="S158">
        <v>80</v>
      </c>
      <c r="T158" s="33" t="s">
        <v>20</v>
      </c>
      <c r="U158" s="33">
        <v>0</v>
      </c>
      <c r="V158">
        <v>0</v>
      </c>
      <c r="W158">
        <v>0</v>
      </c>
      <c r="X158" s="33">
        <v>0</v>
      </c>
      <c r="Y158">
        <v>2</v>
      </c>
      <c r="Z158">
        <v>1</v>
      </c>
      <c r="AA158" s="33">
        <v>0</v>
      </c>
    </row>
    <row r="159" spans="1:27">
      <c r="A159" s="33">
        <v>2</v>
      </c>
      <c r="B159">
        <v>21</v>
      </c>
      <c r="C159" s="33">
        <v>1</v>
      </c>
      <c r="D159" s="33">
        <v>157.30000000000001</v>
      </c>
      <c r="E159">
        <v>62.5</v>
      </c>
      <c r="F159">
        <v>25.3</v>
      </c>
      <c r="G159">
        <v>82</v>
      </c>
      <c r="H159" s="33">
        <v>92</v>
      </c>
      <c r="I159">
        <v>60</v>
      </c>
      <c r="J159" s="33">
        <v>13.7</v>
      </c>
      <c r="K159" t="s">
        <v>20</v>
      </c>
      <c r="L159" s="33">
        <v>89</v>
      </c>
      <c r="M159" t="s">
        <v>180</v>
      </c>
      <c r="N159" s="33">
        <v>19</v>
      </c>
      <c r="O159">
        <v>10</v>
      </c>
      <c r="P159">
        <v>11</v>
      </c>
      <c r="Q159" s="33">
        <v>72</v>
      </c>
      <c r="R159">
        <v>101</v>
      </c>
      <c r="S159">
        <v>60</v>
      </c>
      <c r="T159" s="33" t="s">
        <v>20</v>
      </c>
      <c r="U159" s="33">
        <v>0</v>
      </c>
      <c r="V159">
        <v>0</v>
      </c>
      <c r="W159">
        <v>0</v>
      </c>
      <c r="X159" s="33">
        <v>0</v>
      </c>
      <c r="Y159">
        <v>1</v>
      </c>
      <c r="Z159">
        <v>1</v>
      </c>
      <c r="AA159" s="33">
        <v>1</v>
      </c>
    </row>
    <row r="160" spans="1:27">
      <c r="A160" s="33">
        <v>2</v>
      </c>
      <c r="B160">
        <v>24</v>
      </c>
      <c r="C160" s="33">
        <v>1</v>
      </c>
      <c r="D160" s="33">
        <v>159.5</v>
      </c>
      <c r="E160">
        <v>61.2</v>
      </c>
      <c r="F160">
        <v>24.1</v>
      </c>
      <c r="G160">
        <v>79.5</v>
      </c>
      <c r="H160" s="33">
        <v>89</v>
      </c>
      <c r="I160">
        <v>56</v>
      </c>
      <c r="J160" s="33">
        <v>12.6</v>
      </c>
      <c r="K160" t="s">
        <v>20</v>
      </c>
      <c r="L160" s="33">
        <v>88</v>
      </c>
      <c r="M160">
        <v>5.0999999999999996</v>
      </c>
      <c r="N160" s="33">
        <v>12</v>
      </c>
      <c r="O160">
        <v>11</v>
      </c>
      <c r="P160">
        <v>14</v>
      </c>
      <c r="Q160" s="33">
        <v>120</v>
      </c>
      <c r="R160">
        <v>133</v>
      </c>
      <c r="S160">
        <v>80</v>
      </c>
      <c r="T160" s="33" t="s">
        <v>20</v>
      </c>
      <c r="U160" s="33">
        <v>0</v>
      </c>
      <c r="V160">
        <v>0</v>
      </c>
      <c r="W160">
        <v>0</v>
      </c>
      <c r="X160" s="33">
        <v>0</v>
      </c>
      <c r="Y160">
        <v>2</v>
      </c>
      <c r="Z160">
        <v>2</v>
      </c>
      <c r="AA160" s="33">
        <v>1</v>
      </c>
    </row>
    <row r="161" spans="1:27">
      <c r="A161" s="33">
        <v>2</v>
      </c>
      <c r="B161">
        <v>25</v>
      </c>
      <c r="C161" s="33">
        <v>1</v>
      </c>
      <c r="D161" s="33">
        <v>162.19999999999999</v>
      </c>
      <c r="E161">
        <v>51.3</v>
      </c>
      <c r="F161">
        <v>19.5</v>
      </c>
      <c r="G161">
        <v>67</v>
      </c>
      <c r="H161" s="33">
        <v>96</v>
      </c>
      <c r="I161">
        <v>64</v>
      </c>
      <c r="J161" s="33">
        <v>13</v>
      </c>
      <c r="K161" t="s">
        <v>20</v>
      </c>
      <c r="L161" s="33">
        <v>80</v>
      </c>
      <c r="M161" t="s">
        <v>180</v>
      </c>
      <c r="N161" s="33">
        <v>15</v>
      </c>
      <c r="O161">
        <v>10</v>
      </c>
      <c r="P161">
        <v>10</v>
      </c>
      <c r="Q161" s="33">
        <v>35</v>
      </c>
      <c r="R161">
        <v>67</v>
      </c>
      <c r="S161">
        <v>65</v>
      </c>
      <c r="T161" s="33" t="s">
        <v>20</v>
      </c>
      <c r="U161" s="33">
        <v>0</v>
      </c>
      <c r="V161">
        <v>0</v>
      </c>
      <c r="W161">
        <v>0</v>
      </c>
      <c r="X161" s="33">
        <v>0</v>
      </c>
      <c r="Y161">
        <v>1</v>
      </c>
      <c r="AA161" s="33">
        <v>1</v>
      </c>
    </row>
    <row r="162" spans="1:27">
      <c r="A162" s="33">
        <v>2</v>
      </c>
      <c r="B162">
        <v>27</v>
      </c>
      <c r="C162" s="33">
        <v>1</v>
      </c>
      <c r="D162" s="33">
        <v>162.4</v>
      </c>
      <c r="E162">
        <v>57</v>
      </c>
      <c r="F162">
        <v>21.6</v>
      </c>
      <c r="G162">
        <v>78</v>
      </c>
      <c r="H162" s="33">
        <v>104</v>
      </c>
      <c r="I162">
        <v>64</v>
      </c>
      <c r="J162" s="33">
        <v>12.3</v>
      </c>
      <c r="K162" t="s">
        <v>20</v>
      </c>
      <c r="L162" s="33">
        <v>84</v>
      </c>
      <c r="M162" t="s">
        <v>180</v>
      </c>
      <c r="N162" s="33">
        <v>13</v>
      </c>
      <c r="O162">
        <v>12</v>
      </c>
      <c r="P162">
        <v>27</v>
      </c>
      <c r="Q162" s="33">
        <v>88</v>
      </c>
      <c r="R162">
        <v>82</v>
      </c>
      <c r="S162">
        <v>74</v>
      </c>
      <c r="T162" s="33" t="s">
        <v>20</v>
      </c>
      <c r="U162" s="33">
        <v>0</v>
      </c>
      <c r="V162">
        <v>0</v>
      </c>
      <c r="W162">
        <v>0</v>
      </c>
      <c r="X162" s="33">
        <v>0</v>
      </c>
      <c r="Y162">
        <v>2</v>
      </c>
      <c r="Z162">
        <v>1</v>
      </c>
      <c r="AA162" s="33">
        <v>0</v>
      </c>
    </row>
    <row r="163" spans="1:27">
      <c r="A163" s="33">
        <v>2</v>
      </c>
      <c r="B163">
        <v>27</v>
      </c>
      <c r="C163" s="33">
        <v>1</v>
      </c>
      <c r="D163" s="33">
        <v>157.9</v>
      </c>
      <c r="E163">
        <v>52.4</v>
      </c>
      <c r="F163">
        <v>21</v>
      </c>
      <c r="G163">
        <v>74</v>
      </c>
      <c r="H163" s="33">
        <v>114</v>
      </c>
      <c r="I163">
        <v>69</v>
      </c>
      <c r="J163" s="33">
        <v>13.4</v>
      </c>
      <c r="K163" t="s">
        <v>20</v>
      </c>
      <c r="L163" s="33">
        <v>75</v>
      </c>
      <c r="M163" t="s">
        <v>180</v>
      </c>
      <c r="N163" s="33">
        <v>14</v>
      </c>
      <c r="O163">
        <v>7</v>
      </c>
      <c r="P163">
        <v>11</v>
      </c>
      <c r="Q163" s="33">
        <v>69</v>
      </c>
      <c r="R163">
        <v>122</v>
      </c>
      <c r="S163">
        <v>91</v>
      </c>
      <c r="T163" s="33" t="s">
        <v>20</v>
      </c>
      <c r="U163" s="33">
        <v>0</v>
      </c>
      <c r="V163">
        <v>0</v>
      </c>
      <c r="W163">
        <v>0</v>
      </c>
      <c r="X163" s="33">
        <v>0</v>
      </c>
      <c r="Y163">
        <v>1</v>
      </c>
      <c r="Z163">
        <v>1</v>
      </c>
      <c r="AA163" s="33">
        <v>0</v>
      </c>
    </row>
    <row r="164" spans="1:27">
      <c r="A164" s="33">
        <v>2</v>
      </c>
      <c r="B164">
        <v>31</v>
      </c>
      <c r="C164" s="33">
        <v>1</v>
      </c>
      <c r="D164" s="33">
        <v>166.1</v>
      </c>
      <c r="E164">
        <v>55.4</v>
      </c>
      <c r="F164">
        <v>20.100000000000001</v>
      </c>
      <c r="G164">
        <v>79</v>
      </c>
      <c r="H164" s="33">
        <v>103</v>
      </c>
      <c r="I164">
        <v>64</v>
      </c>
      <c r="J164" s="33">
        <v>12.4</v>
      </c>
      <c r="K164" t="s">
        <v>20</v>
      </c>
      <c r="L164" s="33">
        <v>73</v>
      </c>
      <c r="M164" t="s">
        <v>180</v>
      </c>
      <c r="N164" s="33">
        <v>14</v>
      </c>
      <c r="O164">
        <v>11</v>
      </c>
      <c r="P164">
        <v>15</v>
      </c>
      <c r="Q164" s="33">
        <v>32</v>
      </c>
      <c r="R164">
        <v>119</v>
      </c>
      <c r="S164">
        <v>66</v>
      </c>
      <c r="T164" s="33" t="s">
        <v>20</v>
      </c>
      <c r="U164" s="33">
        <v>0</v>
      </c>
      <c r="V164">
        <v>0</v>
      </c>
      <c r="W164">
        <v>0</v>
      </c>
      <c r="X164" s="33">
        <v>0</v>
      </c>
      <c r="Y164">
        <v>2</v>
      </c>
      <c r="Z164">
        <v>2</v>
      </c>
      <c r="AA164" s="33">
        <v>1</v>
      </c>
    </row>
    <row r="165" spans="1:27">
      <c r="A165" s="33">
        <v>2</v>
      </c>
      <c r="B165">
        <v>35</v>
      </c>
      <c r="C165" s="33">
        <v>1</v>
      </c>
      <c r="D165" s="33">
        <v>156.9</v>
      </c>
      <c r="E165">
        <v>49.4</v>
      </c>
      <c r="F165">
        <v>20.100000000000001</v>
      </c>
      <c r="G165">
        <v>68</v>
      </c>
      <c r="H165" s="33">
        <v>107</v>
      </c>
      <c r="I165">
        <v>65</v>
      </c>
      <c r="J165" s="33">
        <v>11.4</v>
      </c>
      <c r="K165">
        <v>35.5</v>
      </c>
      <c r="L165" s="33">
        <v>95</v>
      </c>
      <c r="M165">
        <v>5.5</v>
      </c>
      <c r="N165" s="33">
        <v>18</v>
      </c>
      <c r="O165">
        <v>19</v>
      </c>
      <c r="P165">
        <v>15</v>
      </c>
      <c r="Q165" s="33">
        <v>79</v>
      </c>
      <c r="R165">
        <v>90</v>
      </c>
      <c r="S165">
        <v>68</v>
      </c>
      <c r="T165" s="33">
        <v>0.49</v>
      </c>
      <c r="U165" s="33">
        <v>0</v>
      </c>
      <c r="V165">
        <v>0</v>
      </c>
      <c r="W165">
        <v>0</v>
      </c>
      <c r="X165" s="33">
        <v>0</v>
      </c>
      <c r="Y165">
        <v>2</v>
      </c>
      <c r="Z165">
        <v>1</v>
      </c>
      <c r="AA165" s="33">
        <v>1</v>
      </c>
    </row>
    <row r="166" spans="1:27">
      <c r="A166" s="33">
        <v>2</v>
      </c>
      <c r="B166">
        <v>36</v>
      </c>
      <c r="C166" s="33">
        <v>1</v>
      </c>
      <c r="D166" s="33">
        <v>165.3</v>
      </c>
      <c r="E166">
        <v>59.2</v>
      </c>
      <c r="F166">
        <v>21.7</v>
      </c>
      <c r="G166">
        <v>77.8</v>
      </c>
      <c r="H166" s="33">
        <v>109</v>
      </c>
      <c r="I166">
        <v>65</v>
      </c>
      <c r="J166" s="33">
        <v>12.9</v>
      </c>
      <c r="K166">
        <v>41.9</v>
      </c>
      <c r="L166" s="33">
        <v>82</v>
      </c>
      <c r="M166">
        <v>5</v>
      </c>
      <c r="N166" s="33">
        <v>13</v>
      </c>
      <c r="O166">
        <v>14</v>
      </c>
      <c r="P166">
        <v>18</v>
      </c>
      <c r="Q166" s="33">
        <v>70</v>
      </c>
      <c r="R166">
        <v>122</v>
      </c>
      <c r="S166">
        <v>57</v>
      </c>
      <c r="T166" s="33">
        <v>0.55000000000000004</v>
      </c>
      <c r="U166" s="33">
        <v>0</v>
      </c>
      <c r="V166">
        <v>0</v>
      </c>
      <c r="W166">
        <v>0</v>
      </c>
      <c r="X166" s="33">
        <v>0</v>
      </c>
      <c r="Y166">
        <v>1</v>
      </c>
      <c r="AA166" s="33">
        <v>0</v>
      </c>
    </row>
    <row r="167" spans="1:27">
      <c r="A167" s="33">
        <v>2</v>
      </c>
      <c r="B167">
        <v>36</v>
      </c>
      <c r="C167" s="33">
        <v>1</v>
      </c>
      <c r="D167" s="33">
        <v>156.19999999999999</v>
      </c>
      <c r="E167">
        <v>55.1</v>
      </c>
      <c r="F167">
        <v>22.6</v>
      </c>
      <c r="G167">
        <v>73</v>
      </c>
      <c r="H167" s="33">
        <v>112</v>
      </c>
      <c r="I167">
        <v>75</v>
      </c>
      <c r="J167" s="33">
        <v>12.9</v>
      </c>
      <c r="K167">
        <v>40.9</v>
      </c>
      <c r="L167" s="33">
        <v>86</v>
      </c>
      <c r="M167" t="s">
        <v>180</v>
      </c>
      <c r="N167" s="33">
        <v>16</v>
      </c>
      <c r="O167">
        <v>14</v>
      </c>
      <c r="P167">
        <v>12</v>
      </c>
      <c r="Q167" s="33">
        <v>72</v>
      </c>
      <c r="R167">
        <v>90</v>
      </c>
      <c r="S167">
        <v>60</v>
      </c>
      <c r="T167" s="33">
        <v>0.74</v>
      </c>
      <c r="U167" s="33">
        <v>0</v>
      </c>
      <c r="V167">
        <v>0</v>
      </c>
      <c r="W167">
        <v>0</v>
      </c>
      <c r="X167" s="33">
        <v>0</v>
      </c>
      <c r="Y167">
        <v>1</v>
      </c>
      <c r="AA167" s="33">
        <v>1</v>
      </c>
    </row>
    <row r="168" spans="1:27">
      <c r="A168" s="33">
        <v>2</v>
      </c>
      <c r="B168">
        <v>36</v>
      </c>
      <c r="C168" s="33">
        <v>1</v>
      </c>
      <c r="D168" s="33">
        <v>143.5</v>
      </c>
      <c r="E168">
        <v>66.400000000000006</v>
      </c>
      <c r="F168">
        <v>32.200000000000003</v>
      </c>
      <c r="G168">
        <v>81</v>
      </c>
      <c r="H168" s="33">
        <v>121</v>
      </c>
      <c r="I168">
        <v>79</v>
      </c>
      <c r="J168" s="33">
        <v>14</v>
      </c>
      <c r="K168">
        <v>43</v>
      </c>
      <c r="L168" s="33">
        <v>84</v>
      </c>
      <c r="M168">
        <v>5</v>
      </c>
      <c r="N168" s="33">
        <v>20</v>
      </c>
      <c r="O168">
        <v>21</v>
      </c>
      <c r="P168">
        <v>10</v>
      </c>
      <c r="Q168" s="33">
        <v>76</v>
      </c>
      <c r="R168">
        <v>115</v>
      </c>
      <c r="S168">
        <v>62</v>
      </c>
      <c r="T168" s="33">
        <v>0.7</v>
      </c>
      <c r="U168" s="33">
        <v>0</v>
      </c>
      <c r="V168">
        <v>0</v>
      </c>
      <c r="W168">
        <v>0</v>
      </c>
      <c r="X168" s="33">
        <v>0</v>
      </c>
      <c r="Y168">
        <v>2</v>
      </c>
      <c r="Z168">
        <v>1</v>
      </c>
      <c r="AA168" s="33">
        <v>0</v>
      </c>
    </row>
    <row r="169" spans="1:27">
      <c r="A169" s="33">
        <v>2</v>
      </c>
      <c r="B169">
        <v>36</v>
      </c>
      <c r="C169" s="33">
        <v>1</v>
      </c>
      <c r="D169" s="33">
        <v>145.4</v>
      </c>
      <c r="E169">
        <v>64</v>
      </c>
      <c r="F169">
        <v>30.3</v>
      </c>
      <c r="G169">
        <v>89.5</v>
      </c>
      <c r="H169" s="33">
        <v>114</v>
      </c>
      <c r="I169">
        <v>71</v>
      </c>
      <c r="J169" s="33">
        <v>13</v>
      </c>
      <c r="K169">
        <v>41.6</v>
      </c>
      <c r="L169" s="33">
        <v>81</v>
      </c>
      <c r="M169">
        <v>5.5</v>
      </c>
      <c r="N169" s="33">
        <v>20</v>
      </c>
      <c r="O169">
        <v>19</v>
      </c>
      <c r="P169">
        <v>21</v>
      </c>
      <c r="Q169" s="33">
        <v>39</v>
      </c>
      <c r="R169">
        <v>102</v>
      </c>
      <c r="S169">
        <v>75</v>
      </c>
      <c r="T169" s="33">
        <v>0.6</v>
      </c>
      <c r="U169" s="33">
        <v>0</v>
      </c>
      <c r="V169">
        <v>0</v>
      </c>
      <c r="W169">
        <v>0</v>
      </c>
      <c r="X169" s="33">
        <v>0</v>
      </c>
      <c r="Y169">
        <v>1</v>
      </c>
      <c r="Z169">
        <v>1</v>
      </c>
      <c r="AA169" s="33">
        <v>0</v>
      </c>
    </row>
    <row r="170" spans="1:27">
      <c r="A170" s="33">
        <v>2</v>
      </c>
      <c r="B170">
        <v>37</v>
      </c>
      <c r="C170" s="33">
        <v>1</v>
      </c>
      <c r="D170" s="33">
        <v>155.1</v>
      </c>
      <c r="E170">
        <v>47.9</v>
      </c>
      <c r="F170">
        <v>19.899999999999999</v>
      </c>
      <c r="G170">
        <v>62</v>
      </c>
      <c r="H170" s="33">
        <v>120</v>
      </c>
      <c r="I170">
        <v>80</v>
      </c>
      <c r="J170" s="33">
        <v>13.2</v>
      </c>
      <c r="K170">
        <v>40.5</v>
      </c>
      <c r="L170" s="33">
        <v>90</v>
      </c>
      <c r="M170">
        <v>4.9000000000000004</v>
      </c>
      <c r="N170" s="33">
        <v>22</v>
      </c>
      <c r="O170">
        <v>13</v>
      </c>
      <c r="P170">
        <v>12</v>
      </c>
      <c r="Q170" s="33">
        <v>50</v>
      </c>
      <c r="R170">
        <v>113</v>
      </c>
      <c r="S170">
        <v>91</v>
      </c>
      <c r="T170" s="33">
        <v>0.65</v>
      </c>
      <c r="U170" s="33">
        <v>0</v>
      </c>
      <c r="V170">
        <v>0</v>
      </c>
      <c r="W170">
        <v>0</v>
      </c>
      <c r="X170" s="33">
        <v>0</v>
      </c>
      <c r="Y170">
        <v>3</v>
      </c>
      <c r="Z170">
        <v>1</v>
      </c>
      <c r="AA170" s="33">
        <v>0</v>
      </c>
    </row>
    <row r="171" spans="1:27">
      <c r="A171" s="33">
        <v>2</v>
      </c>
      <c r="B171">
        <v>37</v>
      </c>
      <c r="C171" s="33">
        <v>1</v>
      </c>
      <c r="D171" s="33">
        <v>160.9</v>
      </c>
      <c r="E171">
        <v>52</v>
      </c>
      <c r="F171">
        <v>20.100000000000001</v>
      </c>
      <c r="G171">
        <v>73</v>
      </c>
      <c r="H171" s="33">
        <v>106</v>
      </c>
      <c r="I171">
        <v>66</v>
      </c>
      <c r="J171" s="33" t="s">
        <v>20</v>
      </c>
      <c r="K171" t="s">
        <v>20</v>
      </c>
      <c r="L171" s="33">
        <v>83</v>
      </c>
      <c r="M171">
        <v>5.2</v>
      </c>
      <c r="N171" s="33">
        <v>14</v>
      </c>
      <c r="O171">
        <v>9</v>
      </c>
      <c r="P171">
        <v>16</v>
      </c>
      <c r="Q171" s="33">
        <v>101</v>
      </c>
      <c r="R171">
        <v>142</v>
      </c>
      <c r="S171">
        <v>67</v>
      </c>
      <c r="T171" s="33" t="s">
        <v>20</v>
      </c>
      <c r="U171" s="33">
        <v>0</v>
      </c>
      <c r="V171">
        <v>0</v>
      </c>
      <c r="W171">
        <v>0</v>
      </c>
      <c r="X171" s="33">
        <v>0</v>
      </c>
      <c r="Y171">
        <v>3</v>
      </c>
      <c r="Z171">
        <v>1</v>
      </c>
      <c r="AA171" s="33">
        <v>0</v>
      </c>
    </row>
    <row r="172" spans="1:27">
      <c r="A172" s="33">
        <v>2</v>
      </c>
      <c r="B172">
        <v>37</v>
      </c>
      <c r="C172" s="33">
        <v>1</v>
      </c>
      <c r="D172" s="33">
        <v>158</v>
      </c>
      <c r="E172">
        <v>57</v>
      </c>
      <c r="F172">
        <v>22.8</v>
      </c>
      <c r="G172">
        <v>74</v>
      </c>
      <c r="H172" s="33">
        <v>112</v>
      </c>
      <c r="I172">
        <v>73</v>
      </c>
      <c r="J172" s="33">
        <v>12.1</v>
      </c>
      <c r="K172">
        <v>36.200000000000003</v>
      </c>
      <c r="L172" s="33">
        <v>88</v>
      </c>
      <c r="M172">
        <v>5.6</v>
      </c>
      <c r="N172" s="33">
        <v>17</v>
      </c>
      <c r="O172">
        <v>14</v>
      </c>
      <c r="P172">
        <v>16</v>
      </c>
      <c r="Q172" s="33">
        <v>67</v>
      </c>
      <c r="R172">
        <v>161</v>
      </c>
      <c r="S172">
        <v>74</v>
      </c>
      <c r="T172" s="33">
        <v>0.59</v>
      </c>
      <c r="U172" s="33">
        <v>0</v>
      </c>
      <c r="V172">
        <v>0</v>
      </c>
      <c r="W172">
        <v>0</v>
      </c>
      <c r="X172" s="33">
        <v>0</v>
      </c>
      <c r="Y172">
        <v>2</v>
      </c>
      <c r="Z172">
        <v>1</v>
      </c>
      <c r="AA172" s="33">
        <v>1</v>
      </c>
    </row>
    <row r="173" spans="1:27">
      <c r="A173" s="33">
        <v>2</v>
      </c>
      <c r="B173">
        <v>38</v>
      </c>
      <c r="C173" s="33">
        <v>1</v>
      </c>
      <c r="D173" s="33">
        <v>144.6</v>
      </c>
      <c r="E173">
        <v>46</v>
      </c>
      <c r="F173">
        <v>22</v>
      </c>
      <c r="G173">
        <v>62.2</v>
      </c>
      <c r="H173" s="33">
        <v>99</v>
      </c>
      <c r="I173">
        <v>61</v>
      </c>
      <c r="J173" s="33">
        <v>9.9</v>
      </c>
      <c r="K173" t="s">
        <v>20</v>
      </c>
      <c r="L173" s="33">
        <v>84</v>
      </c>
      <c r="M173" t="s">
        <v>180</v>
      </c>
      <c r="N173" s="33">
        <v>17</v>
      </c>
      <c r="O173">
        <v>10</v>
      </c>
      <c r="P173">
        <v>13</v>
      </c>
      <c r="Q173" s="33">
        <v>66</v>
      </c>
      <c r="R173">
        <v>114</v>
      </c>
      <c r="S173">
        <v>88</v>
      </c>
      <c r="T173" s="33" t="s">
        <v>20</v>
      </c>
      <c r="U173" s="33">
        <v>0</v>
      </c>
      <c r="V173">
        <v>0</v>
      </c>
      <c r="W173">
        <v>0</v>
      </c>
      <c r="X173" s="33">
        <v>0</v>
      </c>
      <c r="Y173">
        <v>1</v>
      </c>
      <c r="AA173" s="33">
        <v>1</v>
      </c>
    </row>
    <row r="174" spans="1:27">
      <c r="A174" s="33">
        <v>2</v>
      </c>
      <c r="B174">
        <v>38</v>
      </c>
      <c r="C174" s="33">
        <v>1</v>
      </c>
      <c r="D174" s="33">
        <v>156.4</v>
      </c>
      <c r="E174">
        <v>44.4</v>
      </c>
      <c r="F174">
        <v>18.2</v>
      </c>
      <c r="G174">
        <v>63.2</v>
      </c>
      <c r="H174" s="33">
        <v>109</v>
      </c>
      <c r="I174">
        <v>78</v>
      </c>
      <c r="J174" s="33">
        <v>14.2</v>
      </c>
      <c r="K174">
        <v>43.9</v>
      </c>
      <c r="L174" s="33">
        <v>95</v>
      </c>
      <c r="M174">
        <v>4.8</v>
      </c>
      <c r="N174" s="33">
        <v>20</v>
      </c>
      <c r="O174">
        <v>18</v>
      </c>
      <c r="P174">
        <v>16</v>
      </c>
      <c r="Q174" s="33">
        <v>61</v>
      </c>
      <c r="R174">
        <v>69</v>
      </c>
      <c r="S174">
        <v>80</v>
      </c>
      <c r="T174" s="33">
        <v>0.57999999999999996</v>
      </c>
      <c r="U174" s="33">
        <v>0</v>
      </c>
      <c r="V174">
        <v>0</v>
      </c>
      <c r="W174">
        <v>0</v>
      </c>
      <c r="X174" s="33">
        <v>0</v>
      </c>
      <c r="Y174">
        <v>3</v>
      </c>
      <c r="Z174">
        <v>1</v>
      </c>
      <c r="AA174" s="33">
        <v>0</v>
      </c>
    </row>
    <row r="175" spans="1:27">
      <c r="A175" s="33">
        <v>2</v>
      </c>
      <c r="B175">
        <v>39</v>
      </c>
      <c r="C175" s="33">
        <v>1</v>
      </c>
      <c r="D175" s="33">
        <v>158.30000000000001</v>
      </c>
      <c r="E175">
        <v>54.2</v>
      </c>
      <c r="F175">
        <v>21.6</v>
      </c>
      <c r="G175">
        <v>78</v>
      </c>
      <c r="H175" s="33">
        <v>94</v>
      </c>
      <c r="I175">
        <v>67</v>
      </c>
      <c r="J175" s="33">
        <v>13.3</v>
      </c>
      <c r="K175">
        <v>42.4</v>
      </c>
      <c r="L175" s="33">
        <v>87</v>
      </c>
      <c r="M175">
        <v>5.4</v>
      </c>
      <c r="N175" s="33">
        <v>23</v>
      </c>
      <c r="O175">
        <v>21</v>
      </c>
      <c r="P175">
        <v>15</v>
      </c>
      <c r="Q175" s="33">
        <v>117</v>
      </c>
      <c r="R175">
        <v>138</v>
      </c>
      <c r="S175">
        <v>75</v>
      </c>
      <c r="T175" s="33">
        <v>0.46</v>
      </c>
      <c r="U175" s="33">
        <v>0</v>
      </c>
      <c r="V175">
        <v>0</v>
      </c>
      <c r="W175">
        <v>0</v>
      </c>
      <c r="X175" s="33">
        <v>0</v>
      </c>
      <c r="Y175">
        <v>1</v>
      </c>
      <c r="AA175" s="33">
        <v>1</v>
      </c>
    </row>
    <row r="176" spans="1:27">
      <c r="A176" s="33">
        <v>2</v>
      </c>
      <c r="B176">
        <v>39</v>
      </c>
      <c r="C176" s="33">
        <v>1</v>
      </c>
      <c r="D176" s="33">
        <v>164.9</v>
      </c>
      <c r="E176">
        <v>65.7</v>
      </c>
      <c r="F176">
        <v>24.2</v>
      </c>
      <c r="G176">
        <v>86.7</v>
      </c>
      <c r="H176" s="33">
        <v>156</v>
      </c>
      <c r="I176">
        <v>89</v>
      </c>
      <c r="J176" s="33">
        <v>9.1999999999999993</v>
      </c>
      <c r="K176" t="s">
        <v>20</v>
      </c>
      <c r="L176" s="33">
        <v>111</v>
      </c>
      <c r="M176" t="s">
        <v>180</v>
      </c>
      <c r="N176" s="33">
        <v>20</v>
      </c>
      <c r="O176">
        <v>13</v>
      </c>
      <c r="P176">
        <v>13</v>
      </c>
      <c r="Q176" s="33">
        <v>126</v>
      </c>
      <c r="R176">
        <v>114</v>
      </c>
      <c r="S176">
        <v>74</v>
      </c>
      <c r="T176" s="33" t="s">
        <v>20</v>
      </c>
      <c r="U176" s="33">
        <v>0</v>
      </c>
      <c r="V176">
        <v>0</v>
      </c>
      <c r="W176">
        <v>0</v>
      </c>
      <c r="X176" s="33">
        <v>0</v>
      </c>
      <c r="Y176">
        <v>3</v>
      </c>
      <c r="Z176">
        <v>2</v>
      </c>
      <c r="AA176" s="33">
        <v>1</v>
      </c>
    </row>
    <row r="177" spans="1:27">
      <c r="A177" s="33">
        <v>2</v>
      </c>
      <c r="B177">
        <v>39</v>
      </c>
      <c r="C177" s="33">
        <v>1</v>
      </c>
      <c r="D177" s="33">
        <v>161.9</v>
      </c>
      <c r="E177">
        <v>47.9</v>
      </c>
      <c r="F177">
        <v>18.3</v>
      </c>
      <c r="G177">
        <v>72</v>
      </c>
      <c r="H177" s="33">
        <v>102</v>
      </c>
      <c r="I177">
        <v>60</v>
      </c>
      <c r="J177" s="33">
        <v>6.3</v>
      </c>
      <c r="K177">
        <v>24</v>
      </c>
      <c r="L177" s="33">
        <v>78</v>
      </c>
      <c r="M177">
        <v>5.6</v>
      </c>
      <c r="N177" s="33">
        <v>19</v>
      </c>
      <c r="O177">
        <v>12</v>
      </c>
      <c r="P177">
        <v>13</v>
      </c>
      <c r="Q177" s="33">
        <v>60</v>
      </c>
      <c r="R177">
        <v>86</v>
      </c>
      <c r="S177">
        <v>68</v>
      </c>
      <c r="T177" s="33">
        <v>0.53</v>
      </c>
      <c r="U177" s="33">
        <v>0</v>
      </c>
      <c r="V177">
        <v>0</v>
      </c>
      <c r="W177">
        <v>0</v>
      </c>
      <c r="X177" s="33">
        <v>0</v>
      </c>
      <c r="Y177">
        <v>2</v>
      </c>
      <c r="Z177">
        <v>1</v>
      </c>
      <c r="AA177" s="33">
        <v>1</v>
      </c>
    </row>
    <row r="178" spans="1:27">
      <c r="A178" s="33">
        <v>2</v>
      </c>
      <c r="B178">
        <v>40</v>
      </c>
      <c r="C178" s="33">
        <v>1</v>
      </c>
      <c r="D178" s="33">
        <v>155.80000000000001</v>
      </c>
      <c r="E178">
        <v>51.3</v>
      </c>
      <c r="F178">
        <v>21.1</v>
      </c>
      <c r="G178">
        <v>69</v>
      </c>
      <c r="H178" s="33">
        <v>109</v>
      </c>
      <c r="I178">
        <v>65</v>
      </c>
      <c r="J178" s="33" t="s">
        <v>20</v>
      </c>
      <c r="K178" t="s">
        <v>20</v>
      </c>
      <c r="L178" s="33">
        <v>83</v>
      </c>
      <c r="M178">
        <v>4.7</v>
      </c>
      <c r="N178" s="33">
        <v>17</v>
      </c>
      <c r="O178">
        <v>13</v>
      </c>
      <c r="P178">
        <v>12</v>
      </c>
      <c r="Q178" s="33">
        <v>80</v>
      </c>
      <c r="R178">
        <v>84</v>
      </c>
      <c r="S178">
        <v>48</v>
      </c>
      <c r="T178" s="33" t="s">
        <v>20</v>
      </c>
      <c r="U178" s="33">
        <v>0</v>
      </c>
      <c r="V178">
        <v>0</v>
      </c>
      <c r="W178">
        <v>0</v>
      </c>
      <c r="X178" s="33">
        <v>0</v>
      </c>
      <c r="Y178">
        <v>2</v>
      </c>
      <c r="Z178">
        <v>1</v>
      </c>
      <c r="AA178" s="33">
        <v>1</v>
      </c>
    </row>
    <row r="179" spans="1:27">
      <c r="A179" s="33">
        <v>2</v>
      </c>
      <c r="B179">
        <v>40</v>
      </c>
      <c r="C179" s="33">
        <v>1</v>
      </c>
      <c r="D179" s="33">
        <v>156.6</v>
      </c>
      <c r="E179">
        <v>58.2</v>
      </c>
      <c r="F179">
        <v>23.7</v>
      </c>
      <c r="G179">
        <v>80</v>
      </c>
      <c r="H179" s="33">
        <v>136</v>
      </c>
      <c r="I179">
        <v>97</v>
      </c>
      <c r="J179" s="33">
        <v>14.1</v>
      </c>
      <c r="K179">
        <v>44.3</v>
      </c>
      <c r="L179" s="33">
        <v>78</v>
      </c>
      <c r="M179">
        <v>5.2</v>
      </c>
      <c r="N179" s="33">
        <v>20</v>
      </c>
      <c r="O179">
        <v>12</v>
      </c>
      <c r="P179">
        <v>13</v>
      </c>
      <c r="Q179" s="33">
        <v>67</v>
      </c>
      <c r="R179">
        <v>93</v>
      </c>
      <c r="S179">
        <v>68</v>
      </c>
      <c r="T179" s="33">
        <v>0.51</v>
      </c>
      <c r="U179" s="33">
        <v>0</v>
      </c>
      <c r="V179">
        <v>0</v>
      </c>
      <c r="W179">
        <v>0</v>
      </c>
      <c r="X179" s="33">
        <v>0</v>
      </c>
      <c r="Y179">
        <v>1</v>
      </c>
      <c r="Z179">
        <v>1</v>
      </c>
      <c r="AA179" s="33">
        <v>1</v>
      </c>
    </row>
    <row r="180" spans="1:27">
      <c r="A180" s="33">
        <v>2</v>
      </c>
      <c r="B180">
        <v>41</v>
      </c>
      <c r="C180" s="33">
        <v>1</v>
      </c>
      <c r="D180" s="33">
        <v>152.69999999999999</v>
      </c>
      <c r="E180">
        <v>60.2</v>
      </c>
      <c r="F180">
        <v>25.8</v>
      </c>
      <c r="G180">
        <v>86.5</v>
      </c>
      <c r="H180" s="33">
        <v>143</v>
      </c>
      <c r="I180">
        <v>83</v>
      </c>
      <c r="J180" s="33">
        <v>14.1</v>
      </c>
      <c r="K180">
        <v>44.3</v>
      </c>
      <c r="L180" s="33">
        <v>98</v>
      </c>
      <c r="M180">
        <v>5.5</v>
      </c>
      <c r="N180" s="33">
        <v>17</v>
      </c>
      <c r="O180">
        <v>21</v>
      </c>
      <c r="P180">
        <v>27</v>
      </c>
      <c r="Q180" s="33">
        <v>268</v>
      </c>
      <c r="R180">
        <v>94</v>
      </c>
      <c r="S180">
        <v>34</v>
      </c>
      <c r="T180" s="33">
        <v>0.53</v>
      </c>
      <c r="U180" s="33">
        <v>0</v>
      </c>
      <c r="V180">
        <v>0</v>
      </c>
      <c r="W180">
        <v>0</v>
      </c>
      <c r="X180" s="33">
        <v>0</v>
      </c>
      <c r="Y180">
        <v>2</v>
      </c>
      <c r="AA180" s="33">
        <v>0</v>
      </c>
    </row>
    <row r="181" spans="1:27">
      <c r="A181" s="33">
        <v>2</v>
      </c>
      <c r="B181">
        <v>41</v>
      </c>
      <c r="C181" s="33">
        <v>1</v>
      </c>
      <c r="D181" s="33">
        <v>160.4</v>
      </c>
      <c r="E181">
        <v>60</v>
      </c>
      <c r="F181">
        <v>23.3</v>
      </c>
      <c r="G181">
        <v>80</v>
      </c>
      <c r="H181" s="33">
        <v>127</v>
      </c>
      <c r="I181">
        <v>78</v>
      </c>
      <c r="J181" s="33">
        <v>10.7</v>
      </c>
      <c r="K181">
        <v>34.9</v>
      </c>
      <c r="L181" s="33">
        <v>94</v>
      </c>
      <c r="M181">
        <v>5.8</v>
      </c>
      <c r="N181" s="33">
        <v>20</v>
      </c>
      <c r="O181">
        <v>12</v>
      </c>
      <c r="P181">
        <v>11</v>
      </c>
      <c r="Q181" s="33">
        <v>53</v>
      </c>
      <c r="R181">
        <v>112</v>
      </c>
      <c r="S181">
        <v>79</v>
      </c>
      <c r="T181" s="33">
        <v>0.51</v>
      </c>
      <c r="U181" s="33">
        <v>0</v>
      </c>
      <c r="V181">
        <v>0</v>
      </c>
      <c r="W181">
        <v>0</v>
      </c>
      <c r="X181" s="33">
        <v>0</v>
      </c>
      <c r="Y181">
        <v>2</v>
      </c>
      <c r="Z181">
        <v>1</v>
      </c>
      <c r="AA181" s="33">
        <v>1</v>
      </c>
    </row>
    <row r="182" spans="1:27">
      <c r="A182" s="33">
        <v>2</v>
      </c>
      <c r="B182">
        <v>41</v>
      </c>
      <c r="C182" s="33">
        <v>1</v>
      </c>
      <c r="D182" s="33">
        <v>154.30000000000001</v>
      </c>
      <c r="E182">
        <v>48.1</v>
      </c>
      <c r="F182">
        <v>20.2</v>
      </c>
      <c r="G182">
        <v>81</v>
      </c>
      <c r="H182" s="33">
        <v>92</v>
      </c>
      <c r="I182">
        <v>67</v>
      </c>
      <c r="J182" s="33">
        <v>13.6</v>
      </c>
      <c r="K182">
        <v>40.700000000000003</v>
      </c>
      <c r="L182" s="33">
        <v>85</v>
      </c>
      <c r="M182">
        <v>5.4</v>
      </c>
      <c r="N182" s="33">
        <v>15</v>
      </c>
      <c r="O182">
        <v>10</v>
      </c>
      <c r="P182">
        <v>10</v>
      </c>
      <c r="Q182" s="33">
        <v>30</v>
      </c>
      <c r="R182">
        <v>129</v>
      </c>
      <c r="S182">
        <v>78</v>
      </c>
      <c r="T182" s="33">
        <v>0.55000000000000004</v>
      </c>
      <c r="U182" s="33">
        <v>0</v>
      </c>
      <c r="V182">
        <v>0</v>
      </c>
      <c r="W182">
        <v>0</v>
      </c>
      <c r="X182" s="33">
        <v>0</v>
      </c>
      <c r="Y182">
        <v>1</v>
      </c>
      <c r="Z182">
        <v>1</v>
      </c>
      <c r="AA182" s="33">
        <v>1</v>
      </c>
    </row>
    <row r="183" spans="1:27">
      <c r="A183" s="33">
        <v>2</v>
      </c>
      <c r="B183">
        <v>41</v>
      </c>
      <c r="C183" s="33">
        <v>1</v>
      </c>
      <c r="D183" s="33">
        <v>161.30000000000001</v>
      </c>
      <c r="E183">
        <v>53.6</v>
      </c>
      <c r="F183">
        <v>20.6</v>
      </c>
      <c r="G183">
        <v>71</v>
      </c>
      <c r="H183" s="33">
        <v>106</v>
      </c>
      <c r="I183">
        <v>75</v>
      </c>
      <c r="J183" s="33" t="s">
        <v>20</v>
      </c>
      <c r="K183" t="s">
        <v>20</v>
      </c>
      <c r="L183" s="33">
        <v>87</v>
      </c>
      <c r="M183" t="s">
        <v>180</v>
      </c>
      <c r="N183" s="33">
        <v>14</v>
      </c>
      <c r="O183">
        <v>12</v>
      </c>
      <c r="P183">
        <v>12</v>
      </c>
      <c r="Q183" s="33">
        <v>85</v>
      </c>
      <c r="R183">
        <v>104</v>
      </c>
      <c r="S183">
        <v>62</v>
      </c>
      <c r="T183" s="33" t="s">
        <v>20</v>
      </c>
      <c r="U183" s="33">
        <v>0</v>
      </c>
      <c r="V183">
        <v>0</v>
      </c>
      <c r="W183">
        <v>0</v>
      </c>
      <c r="X183" s="33">
        <v>0</v>
      </c>
      <c r="Y183">
        <v>1</v>
      </c>
      <c r="Z183">
        <v>1</v>
      </c>
      <c r="AA183" s="33">
        <v>1</v>
      </c>
    </row>
    <row r="184" spans="1:27">
      <c r="A184" s="33">
        <v>2</v>
      </c>
      <c r="B184">
        <v>42</v>
      </c>
      <c r="C184" s="33">
        <v>1</v>
      </c>
      <c r="D184" s="33">
        <v>155.30000000000001</v>
      </c>
      <c r="E184">
        <v>52.7</v>
      </c>
      <c r="F184">
        <v>21.9</v>
      </c>
      <c r="G184">
        <v>78</v>
      </c>
      <c r="H184" s="33">
        <v>100</v>
      </c>
      <c r="I184">
        <v>54</v>
      </c>
      <c r="J184" s="33">
        <v>12.8</v>
      </c>
      <c r="K184">
        <v>39.299999999999997</v>
      </c>
      <c r="L184" s="33">
        <v>79</v>
      </c>
      <c r="M184">
        <v>4.8</v>
      </c>
      <c r="N184" s="33">
        <v>17</v>
      </c>
      <c r="O184">
        <v>13</v>
      </c>
      <c r="P184">
        <v>11</v>
      </c>
      <c r="Q184" s="33">
        <v>31</v>
      </c>
      <c r="R184">
        <v>94</v>
      </c>
      <c r="S184">
        <v>95</v>
      </c>
      <c r="T184" s="33">
        <v>0.62</v>
      </c>
      <c r="U184" s="33">
        <v>0</v>
      </c>
      <c r="V184">
        <v>0</v>
      </c>
      <c r="W184">
        <v>0</v>
      </c>
      <c r="X184" s="33">
        <v>0</v>
      </c>
      <c r="Y184">
        <v>1</v>
      </c>
      <c r="AA184" s="33">
        <v>1</v>
      </c>
    </row>
    <row r="185" spans="1:27">
      <c r="A185" s="33">
        <v>2</v>
      </c>
      <c r="B185">
        <v>42</v>
      </c>
      <c r="C185" s="33">
        <v>1</v>
      </c>
      <c r="D185" s="33">
        <v>153.80000000000001</v>
      </c>
      <c r="E185">
        <v>75</v>
      </c>
      <c r="F185">
        <v>31.7</v>
      </c>
      <c r="G185">
        <v>107</v>
      </c>
      <c r="H185" s="33">
        <v>117</v>
      </c>
      <c r="I185">
        <v>86</v>
      </c>
      <c r="J185" s="33">
        <v>13.2</v>
      </c>
      <c r="K185">
        <v>42.5</v>
      </c>
      <c r="L185" s="33">
        <v>88</v>
      </c>
      <c r="M185">
        <v>5.5</v>
      </c>
      <c r="N185" s="33">
        <v>33</v>
      </c>
      <c r="O185">
        <v>46</v>
      </c>
      <c r="P185">
        <v>19</v>
      </c>
      <c r="Q185" s="33">
        <v>70</v>
      </c>
      <c r="R185">
        <v>130</v>
      </c>
      <c r="S185">
        <v>59</v>
      </c>
      <c r="T185" s="33">
        <v>0.76</v>
      </c>
      <c r="U185" s="33">
        <v>0</v>
      </c>
      <c r="V185">
        <v>0</v>
      </c>
      <c r="W185">
        <v>0</v>
      </c>
      <c r="X185" s="33">
        <v>0</v>
      </c>
      <c r="Y185">
        <v>1</v>
      </c>
      <c r="AA185" s="33">
        <v>1</v>
      </c>
    </row>
    <row r="186" spans="1:27">
      <c r="A186" s="33">
        <v>2</v>
      </c>
      <c r="B186">
        <v>43</v>
      </c>
      <c r="C186" s="33">
        <v>1</v>
      </c>
      <c r="D186" s="33">
        <v>163.1</v>
      </c>
      <c r="E186">
        <v>61.7</v>
      </c>
      <c r="F186">
        <v>23.2</v>
      </c>
      <c r="G186">
        <v>88</v>
      </c>
      <c r="H186" s="33">
        <v>107</v>
      </c>
      <c r="I186">
        <v>72</v>
      </c>
      <c r="J186" s="33">
        <v>14.1</v>
      </c>
      <c r="K186">
        <v>45.2</v>
      </c>
      <c r="L186" s="33">
        <v>87</v>
      </c>
      <c r="M186">
        <v>5.6</v>
      </c>
      <c r="N186" s="33">
        <v>15</v>
      </c>
      <c r="O186">
        <v>10</v>
      </c>
      <c r="P186">
        <v>29</v>
      </c>
      <c r="Q186" s="33">
        <v>77</v>
      </c>
      <c r="R186">
        <v>110</v>
      </c>
      <c r="S186">
        <v>64</v>
      </c>
      <c r="T186" s="33">
        <v>0.6</v>
      </c>
      <c r="U186" s="33">
        <v>0</v>
      </c>
      <c r="V186">
        <v>0</v>
      </c>
      <c r="W186">
        <v>0</v>
      </c>
      <c r="X186" s="33">
        <v>0</v>
      </c>
      <c r="Y186">
        <v>2</v>
      </c>
      <c r="Z186">
        <v>2</v>
      </c>
      <c r="AA186" s="33">
        <v>0</v>
      </c>
    </row>
    <row r="187" spans="1:27">
      <c r="A187" s="33">
        <v>2</v>
      </c>
      <c r="B187">
        <v>43</v>
      </c>
      <c r="C187" s="33">
        <v>1</v>
      </c>
      <c r="D187" s="33">
        <v>155.6</v>
      </c>
      <c r="E187">
        <v>50.8</v>
      </c>
      <c r="F187">
        <v>21</v>
      </c>
      <c r="G187">
        <v>65</v>
      </c>
      <c r="H187" s="33">
        <v>119</v>
      </c>
      <c r="I187">
        <v>74</v>
      </c>
      <c r="J187" s="33">
        <v>13.5</v>
      </c>
      <c r="K187">
        <v>41.8</v>
      </c>
      <c r="L187" s="33">
        <v>76</v>
      </c>
      <c r="M187">
        <v>5</v>
      </c>
      <c r="N187" s="33">
        <v>15</v>
      </c>
      <c r="O187">
        <v>13</v>
      </c>
      <c r="P187">
        <v>8</v>
      </c>
      <c r="Q187" s="33">
        <v>51</v>
      </c>
      <c r="R187">
        <v>98</v>
      </c>
      <c r="S187">
        <v>64</v>
      </c>
      <c r="T187" s="33">
        <v>0.52</v>
      </c>
      <c r="U187" s="33">
        <v>0</v>
      </c>
      <c r="V187">
        <v>0</v>
      </c>
      <c r="W187">
        <v>0</v>
      </c>
      <c r="X187" s="33">
        <v>0</v>
      </c>
      <c r="Y187">
        <v>1</v>
      </c>
      <c r="Z187">
        <v>1</v>
      </c>
      <c r="AA187" s="33">
        <v>1</v>
      </c>
    </row>
    <row r="188" spans="1:27">
      <c r="A188" s="33">
        <v>2</v>
      </c>
      <c r="B188">
        <v>44</v>
      </c>
      <c r="C188" s="33">
        <v>1</v>
      </c>
      <c r="D188" s="33">
        <v>165.4</v>
      </c>
      <c r="E188">
        <v>55</v>
      </c>
      <c r="F188">
        <v>20.100000000000001</v>
      </c>
      <c r="G188">
        <v>72.8</v>
      </c>
      <c r="H188" s="33">
        <v>113</v>
      </c>
      <c r="I188">
        <v>75</v>
      </c>
      <c r="J188" s="33" t="s">
        <v>20</v>
      </c>
      <c r="K188" t="s">
        <v>20</v>
      </c>
      <c r="L188" s="33">
        <v>76</v>
      </c>
      <c r="M188" t="s">
        <v>180</v>
      </c>
      <c r="N188" s="33">
        <v>21</v>
      </c>
      <c r="O188">
        <v>13</v>
      </c>
      <c r="P188">
        <v>17</v>
      </c>
      <c r="Q188" s="33">
        <v>80</v>
      </c>
      <c r="R188">
        <v>72</v>
      </c>
      <c r="S188">
        <v>69</v>
      </c>
      <c r="T188" s="33" t="s">
        <v>20</v>
      </c>
      <c r="U188" s="33">
        <v>0</v>
      </c>
      <c r="V188">
        <v>0</v>
      </c>
      <c r="W188">
        <v>0</v>
      </c>
      <c r="X188" s="33">
        <v>0</v>
      </c>
      <c r="Y188">
        <v>1</v>
      </c>
      <c r="Z188">
        <v>2</v>
      </c>
      <c r="AA188" s="33">
        <v>1</v>
      </c>
    </row>
    <row r="189" spans="1:27">
      <c r="A189" s="33">
        <v>2</v>
      </c>
      <c r="B189">
        <v>44</v>
      </c>
      <c r="C189" s="33">
        <v>1</v>
      </c>
      <c r="D189" s="33">
        <v>154.6</v>
      </c>
      <c r="E189">
        <v>51.1</v>
      </c>
      <c r="F189">
        <v>21.4</v>
      </c>
      <c r="G189">
        <v>81</v>
      </c>
      <c r="H189" s="33">
        <v>106</v>
      </c>
      <c r="I189">
        <v>71</v>
      </c>
      <c r="J189" s="33">
        <v>12.6</v>
      </c>
      <c r="K189">
        <v>39.700000000000003</v>
      </c>
      <c r="L189" s="33">
        <v>84</v>
      </c>
      <c r="M189">
        <v>5.0999999999999996</v>
      </c>
      <c r="N189" s="33">
        <v>17</v>
      </c>
      <c r="O189">
        <v>13</v>
      </c>
      <c r="P189">
        <v>20</v>
      </c>
      <c r="Q189" s="33">
        <v>51</v>
      </c>
      <c r="R189">
        <v>133</v>
      </c>
      <c r="S189">
        <v>47</v>
      </c>
      <c r="T189" s="33">
        <v>0.63</v>
      </c>
      <c r="U189" s="33">
        <v>0</v>
      </c>
      <c r="V189">
        <v>0</v>
      </c>
      <c r="W189">
        <v>0</v>
      </c>
      <c r="X189" s="33">
        <v>0</v>
      </c>
      <c r="Y189">
        <v>1</v>
      </c>
      <c r="Z189">
        <v>1</v>
      </c>
      <c r="AA189" s="33">
        <v>1</v>
      </c>
    </row>
    <row r="190" spans="1:27">
      <c r="A190" s="33">
        <v>2</v>
      </c>
      <c r="B190">
        <v>45</v>
      </c>
      <c r="C190" s="33">
        <v>1</v>
      </c>
      <c r="D190" s="33">
        <v>156.5</v>
      </c>
      <c r="E190">
        <v>60.5</v>
      </c>
      <c r="F190">
        <v>24.7</v>
      </c>
      <c r="G190">
        <v>84</v>
      </c>
      <c r="H190" s="33">
        <v>125</v>
      </c>
      <c r="I190">
        <v>97</v>
      </c>
      <c r="J190" s="33">
        <v>12.3</v>
      </c>
      <c r="K190">
        <v>40.4</v>
      </c>
      <c r="L190" s="33">
        <v>82</v>
      </c>
      <c r="M190">
        <v>5.4</v>
      </c>
      <c r="N190" s="33">
        <v>15</v>
      </c>
      <c r="O190">
        <v>11</v>
      </c>
      <c r="P190">
        <v>11</v>
      </c>
      <c r="Q190" s="33">
        <v>32</v>
      </c>
      <c r="R190">
        <v>82</v>
      </c>
      <c r="S190">
        <v>64</v>
      </c>
      <c r="T190" s="33">
        <v>0.56999999999999995</v>
      </c>
      <c r="U190" s="33">
        <v>1</v>
      </c>
      <c r="V190">
        <v>0</v>
      </c>
      <c r="W190">
        <v>0</v>
      </c>
      <c r="X190" s="33">
        <v>0</v>
      </c>
      <c r="Y190">
        <v>1</v>
      </c>
      <c r="AA190" s="33">
        <v>0</v>
      </c>
    </row>
    <row r="191" spans="1:27">
      <c r="A191" s="33">
        <v>2</v>
      </c>
      <c r="B191">
        <v>45</v>
      </c>
      <c r="C191" s="33">
        <v>1</v>
      </c>
      <c r="D191" s="33">
        <v>158.69999999999999</v>
      </c>
      <c r="E191">
        <v>46.9</v>
      </c>
      <c r="F191">
        <v>18.600000000000001</v>
      </c>
      <c r="G191">
        <v>70</v>
      </c>
      <c r="H191" s="33">
        <v>116</v>
      </c>
      <c r="I191">
        <v>71</v>
      </c>
      <c r="J191" s="33" t="s">
        <v>20</v>
      </c>
      <c r="K191" t="s">
        <v>20</v>
      </c>
      <c r="L191" s="33">
        <v>69</v>
      </c>
      <c r="M191" t="s">
        <v>180</v>
      </c>
      <c r="N191" s="33">
        <v>16</v>
      </c>
      <c r="O191">
        <v>11</v>
      </c>
      <c r="P191">
        <v>11</v>
      </c>
      <c r="Q191" s="33">
        <v>31</v>
      </c>
      <c r="R191">
        <v>75</v>
      </c>
      <c r="S191">
        <v>66</v>
      </c>
      <c r="T191" s="33" t="s">
        <v>20</v>
      </c>
      <c r="U191" s="33">
        <v>0</v>
      </c>
      <c r="V191">
        <v>0</v>
      </c>
      <c r="W191">
        <v>0</v>
      </c>
      <c r="X191" s="33">
        <v>0</v>
      </c>
      <c r="Y191">
        <v>1</v>
      </c>
      <c r="AA191" s="33">
        <v>1</v>
      </c>
    </row>
    <row r="192" spans="1:27">
      <c r="A192" s="33">
        <v>2</v>
      </c>
      <c r="B192">
        <v>45</v>
      </c>
      <c r="C192" s="33">
        <v>1</v>
      </c>
      <c r="D192" s="33">
        <v>166.5</v>
      </c>
      <c r="E192">
        <v>64.8</v>
      </c>
      <c r="F192">
        <v>23.4</v>
      </c>
      <c r="G192">
        <v>82.5</v>
      </c>
      <c r="H192" s="33">
        <v>117</v>
      </c>
      <c r="I192">
        <v>72</v>
      </c>
      <c r="J192" s="33">
        <v>14.3</v>
      </c>
      <c r="K192">
        <v>43.8</v>
      </c>
      <c r="L192" s="33">
        <v>92</v>
      </c>
      <c r="M192">
        <v>5.7</v>
      </c>
      <c r="N192" s="33">
        <v>16</v>
      </c>
      <c r="O192">
        <v>9</v>
      </c>
      <c r="P192">
        <v>17</v>
      </c>
      <c r="Q192" s="33">
        <v>100</v>
      </c>
      <c r="R192">
        <v>146</v>
      </c>
      <c r="S192">
        <v>71</v>
      </c>
      <c r="T192" s="33">
        <v>0.78</v>
      </c>
      <c r="U192" s="33">
        <v>0</v>
      </c>
      <c r="V192">
        <v>0</v>
      </c>
      <c r="W192">
        <v>0</v>
      </c>
      <c r="X192" s="33">
        <v>0</v>
      </c>
      <c r="Y192">
        <v>2</v>
      </c>
      <c r="Z192">
        <v>1</v>
      </c>
      <c r="AA192" s="33">
        <v>1</v>
      </c>
    </row>
    <row r="193" spans="1:27">
      <c r="A193" s="33">
        <v>2</v>
      </c>
      <c r="B193">
        <v>45</v>
      </c>
      <c r="C193" s="33">
        <v>1</v>
      </c>
      <c r="D193" s="33">
        <v>165.5</v>
      </c>
      <c r="E193">
        <v>64.900000000000006</v>
      </c>
      <c r="F193">
        <v>23.7</v>
      </c>
      <c r="G193">
        <v>85</v>
      </c>
      <c r="H193" s="33">
        <v>119</v>
      </c>
      <c r="I193">
        <v>78</v>
      </c>
      <c r="J193" s="33">
        <v>13.8</v>
      </c>
      <c r="K193">
        <v>42.2</v>
      </c>
      <c r="L193" s="33">
        <v>90</v>
      </c>
      <c r="M193">
        <v>5.6</v>
      </c>
      <c r="N193" s="33">
        <v>18</v>
      </c>
      <c r="O193">
        <v>15</v>
      </c>
      <c r="P193">
        <v>17</v>
      </c>
      <c r="Q193" s="33">
        <v>66</v>
      </c>
      <c r="R193">
        <v>139</v>
      </c>
      <c r="S193">
        <v>66</v>
      </c>
      <c r="T193" s="33">
        <v>0.56999999999999995</v>
      </c>
      <c r="U193" s="33">
        <v>0</v>
      </c>
      <c r="V193">
        <v>0</v>
      </c>
      <c r="W193">
        <v>0</v>
      </c>
      <c r="X193" s="33">
        <v>0</v>
      </c>
      <c r="Y193">
        <v>1</v>
      </c>
      <c r="Z193">
        <v>1</v>
      </c>
      <c r="AA193" s="33">
        <v>1</v>
      </c>
    </row>
    <row r="194" spans="1:27">
      <c r="A194" s="33">
        <v>2</v>
      </c>
      <c r="B194">
        <v>45</v>
      </c>
      <c r="C194" s="33">
        <v>1</v>
      </c>
      <c r="D194" s="33">
        <v>151.69999999999999</v>
      </c>
      <c r="E194">
        <v>50</v>
      </c>
      <c r="F194">
        <v>21.7</v>
      </c>
      <c r="G194">
        <v>83</v>
      </c>
      <c r="H194" s="33">
        <v>131</v>
      </c>
      <c r="I194">
        <v>77</v>
      </c>
      <c r="J194" s="33" t="s">
        <v>20</v>
      </c>
      <c r="K194" t="s">
        <v>20</v>
      </c>
      <c r="L194" s="33">
        <v>81</v>
      </c>
      <c r="M194" t="s">
        <v>180</v>
      </c>
      <c r="N194" s="33">
        <v>13</v>
      </c>
      <c r="O194">
        <v>8</v>
      </c>
      <c r="P194">
        <v>11</v>
      </c>
      <c r="Q194" s="33">
        <v>80</v>
      </c>
      <c r="R194">
        <v>125</v>
      </c>
      <c r="S194">
        <v>63</v>
      </c>
      <c r="T194" s="33" t="s">
        <v>20</v>
      </c>
      <c r="U194" s="33">
        <v>0</v>
      </c>
      <c r="V194">
        <v>0</v>
      </c>
      <c r="W194">
        <v>1</v>
      </c>
      <c r="X194" s="33">
        <v>0</v>
      </c>
      <c r="Y194">
        <v>2</v>
      </c>
      <c r="Z194">
        <v>1</v>
      </c>
      <c r="AA194" s="33">
        <v>1</v>
      </c>
    </row>
    <row r="195" spans="1:27">
      <c r="A195" s="33">
        <v>2</v>
      </c>
      <c r="B195">
        <v>46</v>
      </c>
      <c r="C195" s="33">
        <v>1</v>
      </c>
      <c r="D195" s="33">
        <v>150.1</v>
      </c>
      <c r="E195">
        <v>46.1</v>
      </c>
      <c r="F195">
        <v>20.5</v>
      </c>
      <c r="G195">
        <v>65.8</v>
      </c>
      <c r="H195" s="33">
        <v>112</v>
      </c>
      <c r="I195">
        <v>70</v>
      </c>
      <c r="J195" s="33">
        <v>14.2</v>
      </c>
      <c r="K195" t="s">
        <v>20</v>
      </c>
      <c r="L195" s="33">
        <v>80</v>
      </c>
      <c r="M195" t="s">
        <v>180</v>
      </c>
      <c r="N195" s="33">
        <v>21</v>
      </c>
      <c r="O195">
        <v>15</v>
      </c>
      <c r="P195">
        <v>15</v>
      </c>
      <c r="Q195" s="33">
        <v>84</v>
      </c>
      <c r="R195">
        <v>100</v>
      </c>
      <c r="S195">
        <v>69</v>
      </c>
      <c r="T195" s="33" t="s">
        <v>20</v>
      </c>
      <c r="U195" s="33">
        <v>0</v>
      </c>
      <c r="V195">
        <v>0</v>
      </c>
      <c r="W195">
        <v>0</v>
      </c>
      <c r="X195" s="33">
        <v>0</v>
      </c>
      <c r="Y195">
        <v>1</v>
      </c>
      <c r="AA195" s="33">
        <v>0</v>
      </c>
    </row>
    <row r="196" spans="1:27">
      <c r="A196" s="33">
        <v>2</v>
      </c>
      <c r="B196">
        <v>46</v>
      </c>
      <c r="C196" s="33">
        <v>1</v>
      </c>
      <c r="D196" s="33">
        <v>159.1</v>
      </c>
      <c r="E196">
        <v>51.4</v>
      </c>
      <c r="F196">
        <v>20.3</v>
      </c>
      <c r="G196">
        <v>72.400000000000006</v>
      </c>
      <c r="H196" s="33">
        <v>106</v>
      </c>
      <c r="I196">
        <v>68</v>
      </c>
      <c r="J196" s="33">
        <v>12.8</v>
      </c>
      <c r="K196">
        <v>40</v>
      </c>
      <c r="L196" s="33">
        <v>74</v>
      </c>
      <c r="M196">
        <v>5</v>
      </c>
      <c r="N196" s="33">
        <v>23</v>
      </c>
      <c r="O196">
        <v>21</v>
      </c>
      <c r="P196">
        <v>13</v>
      </c>
      <c r="Q196" s="33">
        <v>62</v>
      </c>
      <c r="R196">
        <v>98</v>
      </c>
      <c r="S196">
        <v>67</v>
      </c>
      <c r="T196" s="33">
        <v>0.67</v>
      </c>
      <c r="U196" s="33">
        <v>0</v>
      </c>
      <c r="V196">
        <v>0</v>
      </c>
      <c r="W196">
        <v>0</v>
      </c>
      <c r="X196" s="33">
        <v>0</v>
      </c>
      <c r="Y196">
        <v>1</v>
      </c>
      <c r="AA196" s="33">
        <v>1</v>
      </c>
    </row>
    <row r="197" spans="1:27">
      <c r="A197" s="33">
        <v>2</v>
      </c>
      <c r="B197">
        <v>46</v>
      </c>
      <c r="C197" s="33">
        <v>1</v>
      </c>
      <c r="D197" s="33">
        <v>161.9</v>
      </c>
      <c r="E197">
        <v>53.9</v>
      </c>
      <c r="F197">
        <v>20.6</v>
      </c>
      <c r="G197">
        <v>71</v>
      </c>
      <c r="H197" s="33">
        <v>135</v>
      </c>
      <c r="I197">
        <v>91</v>
      </c>
      <c r="J197" s="33">
        <v>13.7</v>
      </c>
      <c r="K197">
        <v>44.5</v>
      </c>
      <c r="L197" s="33">
        <v>72</v>
      </c>
      <c r="M197">
        <v>5</v>
      </c>
      <c r="N197" s="33">
        <v>17</v>
      </c>
      <c r="O197">
        <v>8</v>
      </c>
      <c r="P197">
        <v>19</v>
      </c>
      <c r="Q197" s="33">
        <v>41</v>
      </c>
      <c r="R197">
        <v>44</v>
      </c>
      <c r="S197">
        <v>98</v>
      </c>
      <c r="T197" s="33">
        <v>0.71</v>
      </c>
      <c r="U197" s="33">
        <v>0</v>
      </c>
      <c r="V197">
        <v>0</v>
      </c>
      <c r="W197">
        <v>0</v>
      </c>
      <c r="X197" s="33">
        <v>0</v>
      </c>
      <c r="Y197">
        <v>3</v>
      </c>
      <c r="Z197">
        <v>1</v>
      </c>
      <c r="AA197" s="33">
        <v>1</v>
      </c>
    </row>
    <row r="198" spans="1:27">
      <c r="A198" s="33">
        <v>2</v>
      </c>
      <c r="B198">
        <v>46</v>
      </c>
      <c r="C198" s="33">
        <v>1</v>
      </c>
      <c r="D198" s="33">
        <v>151.9</v>
      </c>
      <c r="E198">
        <v>51.3</v>
      </c>
      <c r="F198">
        <v>22.2</v>
      </c>
      <c r="G198">
        <v>76</v>
      </c>
      <c r="H198" s="33">
        <v>117</v>
      </c>
      <c r="I198">
        <v>75</v>
      </c>
      <c r="J198" s="33">
        <v>12.8</v>
      </c>
      <c r="K198">
        <v>40.5</v>
      </c>
      <c r="L198" s="33">
        <v>81</v>
      </c>
      <c r="M198">
        <v>5.0999999999999996</v>
      </c>
      <c r="N198" s="33">
        <v>16</v>
      </c>
      <c r="O198">
        <v>9</v>
      </c>
      <c r="P198">
        <v>8</v>
      </c>
      <c r="Q198" s="33">
        <v>34</v>
      </c>
      <c r="R198">
        <v>138</v>
      </c>
      <c r="S198">
        <v>61</v>
      </c>
      <c r="T198" s="33">
        <v>0.56999999999999995</v>
      </c>
      <c r="U198" s="33">
        <v>0</v>
      </c>
      <c r="V198">
        <v>0</v>
      </c>
      <c r="W198">
        <v>0</v>
      </c>
      <c r="X198" s="33">
        <v>0</v>
      </c>
      <c r="Y198">
        <v>1</v>
      </c>
      <c r="Z198">
        <v>1</v>
      </c>
      <c r="AA198" s="33">
        <v>1</v>
      </c>
    </row>
    <row r="199" spans="1:27">
      <c r="A199" s="33">
        <v>2</v>
      </c>
      <c r="B199">
        <v>47</v>
      </c>
      <c r="C199" s="33">
        <v>1</v>
      </c>
      <c r="D199" s="33">
        <v>157.1</v>
      </c>
      <c r="E199">
        <v>51.8</v>
      </c>
      <c r="F199">
        <v>21</v>
      </c>
      <c r="G199">
        <v>77.400000000000006</v>
      </c>
      <c r="H199" s="33">
        <v>101</v>
      </c>
      <c r="I199">
        <v>72</v>
      </c>
      <c r="J199" s="33">
        <v>14.2</v>
      </c>
      <c r="K199">
        <v>44.5</v>
      </c>
      <c r="L199" s="33">
        <v>91</v>
      </c>
      <c r="M199">
        <v>5.2</v>
      </c>
      <c r="N199" s="33">
        <v>28</v>
      </c>
      <c r="O199">
        <v>16</v>
      </c>
      <c r="P199">
        <v>13</v>
      </c>
      <c r="Q199" s="33">
        <v>44</v>
      </c>
      <c r="R199">
        <v>69</v>
      </c>
      <c r="S199">
        <v>89</v>
      </c>
      <c r="T199" s="33">
        <v>0.6</v>
      </c>
      <c r="U199" s="33">
        <v>0</v>
      </c>
      <c r="V199">
        <v>0</v>
      </c>
      <c r="W199">
        <v>0</v>
      </c>
      <c r="X199" s="33">
        <v>0</v>
      </c>
      <c r="Y199">
        <v>3</v>
      </c>
      <c r="Z199">
        <v>1</v>
      </c>
      <c r="AA199" s="33">
        <v>1</v>
      </c>
    </row>
    <row r="200" spans="1:27">
      <c r="A200" s="33">
        <v>2</v>
      </c>
      <c r="B200">
        <v>47</v>
      </c>
      <c r="C200" s="33">
        <v>1</v>
      </c>
      <c r="D200" s="33">
        <v>147.69999999999999</v>
      </c>
      <c r="E200">
        <v>50.8</v>
      </c>
      <c r="F200">
        <v>23.3</v>
      </c>
      <c r="G200">
        <v>76.5</v>
      </c>
      <c r="H200" s="33">
        <v>99</v>
      </c>
      <c r="I200">
        <v>60</v>
      </c>
      <c r="J200" s="33">
        <v>9.1999999999999993</v>
      </c>
      <c r="K200">
        <v>31.4</v>
      </c>
      <c r="L200" s="33">
        <v>90</v>
      </c>
      <c r="M200">
        <v>5.2</v>
      </c>
      <c r="N200" s="33">
        <v>18</v>
      </c>
      <c r="O200">
        <v>10</v>
      </c>
      <c r="P200">
        <v>12</v>
      </c>
      <c r="Q200" s="33">
        <v>39</v>
      </c>
      <c r="R200">
        <v>121</v>
      </c>
      <c r="S200">
        <v>68</v>
      </c>
      <c r="T200" s="33">
        <v>0.54</v>
      </c>
      <c r="U200" s="33">
        <v>0</v>
      </c>
      <c r="V200">
        <v>0</v>
      </c>
      <c r="W200">
        <v>0</v>
      </c>
      <c r="X200" s="33">
        <v>0</v>
      </c>
      <c r="Y200">
        <v>2</v>
      </c>
      <c r="Z200">
        <v>1</v>
      </c>
      <c r="AA200" s="33">
        <v>1</v>
      </c>
    </row>
    <row r="201" spans="1:27">
      <c r="A201" s="33">
        <v>2</v>
      </c>
      <c r="B201">
        <v>47</v>
      </c>
      <c r="C201" s="33">
        <v>1</v>
      </c>
      <c r="D201" s="33">
        <v>161.4</v>
      </c>
      <c r="E201">
        <v>70.599999999999994</v>
      </c>
      <c r="F201">
        <v>27.1</v>
      </c>
      <c r="G201">
        <v>88</v>
      </c>
      <c r="H201" s="33">
        <v>102</v>
      </c>
      <c r="I201">
        <v>62</v>
      </c>
      <c r="J201" s="33">
        <v>11.5</v>
      </c>
      <c r="K201">
        <v>38.1</v>
      </c>
      <c r="L201" s="33">
        <v>96</v>
      </c>
      <c r="M201">
        <v>5.8</v>
      </c>
      <c r="N201" s="33">
        <v>17</v>
      </c>
      <c r="O201">
        <v>13</v>
      </c>
      <c r="P201">
        <v>13</v>
      </c>
      <c r="Q201" s="33">
        <v>82</v>
      </c>
      <c r="R201">
        <v>141</v>
      </c>
      <c r="S201">
        <v>73</v>
      </c>
      <c r="T201" s="33">
        <v>0.59</v>
      </c>
      <c r="U201" s="33">
        <v>0</v>
      </c>
      <c r="V201">
        <v>0</v>
      </c>
      <c r="W201">
        <v>0</v>
      </c>
      <c r="X201" s="33">
        <v>0</v>
      </c>
      <c r="Y201">
        <v>2</v>
      </c>
      <c r="Z201">
        <v>1</v>
      </c>
      <c r="AA201" s="33">
        <v>1</v>
      </c>
    </row>
    <row r="202" spans="1:27">
      <c r="A202" s="33">
        <v>2</v>
      </c>
      <c r="B202">
        <v>47</v>
      </c>
      <c r="C202" s="33">
        <v>1</v>
      </c>
      <c r="D202" s="33">
        <v>153.30000000000001</v>
      </c>
      <c r="E202">
        <v>49.9</v>
      </c>
      <c r="F202">
        <v>21.2</v>
      </c>
      <c r="G202">
        <v>70.5</v>
      </c>
      <c r="H202" s="33">
        <v>103</v>
      </c>
      <c r="I202">
        <v>54</v>
      </c>
      <c r="J202" s="33">
        <v>12.9</v>
      </c>
      <c r="K202">
        <v>43.3</v>
      </c>
      <c r="L202" s="33">
        <v>93</v>
      </c>
      <c r="M202">
        <v>5.7</v>
      </c>
      <c r="N202" s="33">
        <v>17</v>
      </c>
      <c r="O202">
        <v>14</v>
      </c>
      <c r="P202">
        <v>10</v>
      </c>
      <c r="Q202" s="33">
        <v>109</v>
      </c>
      <c r="R202">
        <v>142</v>
      </c>
      <c r="S202">
        <v>93</v>
      </c>
      <c r="T202" s="33">
        <v>0.63</v>
      </c>
      <c r="U202" s="33">
        <v>0</v>
      </c>
      <c r="V202">
        <v>0</v>
      </c>
      <c r="W202">
        <v>0</v>
      </c>
      <c r="X202" s="33">
        <v>0</v>
      </c>
      <c r="Y202">
        <v>1</v>
      </c>
      <c r="Z202">
        <v>1</v>
      </c>
      <c r="AA202" s="33">
        <v>1</v>
      </c>
    </row>
    <row r="203" spans="1:27">
      <c r="A203" s="33">
        <v>2</v>
      </c>
      <c r="B203">
        <v>48</v>
      </c>
      <c r="C203" s="33">
        <v>1</v>
      </c>
      <c r="D203" s="33">
        <v>155.19999999999999</v>
      </c>
      <c r="E203">
        <v>41.1</v>
      </c>
      <c r="F203">
        <v>17.100000000000001</v>
      </c>
      <c r="G203">
        <v>72</v>
      </c>
      <c r="H203" s="33">
        <v>102</v>
      </c>
      <c r="I203">
        <v>66</v>
      </c>
      <c r="J203" s="33">
        <v>13.1</v>
      </c>
      <c r="K203">
        <v>42</v>
      </c>
      <c r="L203" s="33">
        <v>74</v>
      </c>
      <c r="M203">
        <v>5</v>
      </c>
      <c r="N203" s="33">
        <v>17</v>
      </c>
      <c r="O203">
        <v>11</v>
      </c>
      <c r="P203">
        <v>6</v>
      </c>
      <c r="Q203" s="33">
        <v>44</v>
      </c>
      <c r="R203">
        <v>112</v>
      </c>
      <c r="S203">
        <v>95</v>
      </c>
      <c r="T203" s="33">
        <v>0.56000000000000005</v>
      </c>
      <c r="U203" s="33">
        <v>0</v>
      </c>
      <c r="V203">
        <v>0</v>
      </c>
      <c r="W203">
        <v>0</v>
      </c>
      <c r="X203" s="33">
        <v>0</v>
      </c>
      <c r="Y203">
        <v>1</v>
      </c>
      <c r="AA203" s="33">
        <v>1</v>
      </c>
    </row>
    <row r="204" spans="1:27">
      <c r="A204" s="33">
        <v>2</v>
      </c>
      <c r="B204">
        <v>48</v>
      </c>
      <c r="C204" s="33">
        <v>1</v>
      </c>
      <c r="D204" s="33">
        <v>159.9</v>
      </c>
      <c r="E204">
        <v>49.2</v>
      </c>
      <c r="F204">
        <v>19.2</v>
      </c>
      <c r="G204">
        <v>79</v>
      </c>
      <c r="H204" s="33">
        <v>123</v>
      </c>
      <c r="I204">
        <v>66</v>
      </c>
      <c r="J204" s="33">
        <v>13.6</v>
      </c>
      <c r="K204">
        <v>40.799999999999997</v>
      </c>
      <c r="L204" s="33">
        <v>92</v>
      </c>
      <c r="M204">
        <v>5.0999999999999996</v>
      </c>
      <c r="N204" s="33">
        <v>19</v>
      </c>
      <c r="O204">
        <v>12</v>
      </c>
      <c r="P204">
        <v>14</v>
      </c>
      <c r="Q204" s="33">
        <v>77</v>
      </c>
      <c r="R204">
        <v>138</v>
      </c>
      <c r="S204">
        <v>85</v>
      </c>
      <c r="T204" s="33">
        <v>0.69</v>
      </c>
      <c r="U204" s="33">
        <v>1</v>
      </c>
      <c r="V204">
        <v>0</v>
      </c>
      <c r="W204">
        <v>0</v>
      </c>
      <c r="X204" s="33">
        <v>0</v>
      </c>
      <c r="Y204">
        <v>1</v>
      </c>
      <c r="AA204" s="33">
        <v>1</v>
      </c>
    </row>
    <row r="205" spans="1:27">
      <c r="A205" s="33">
        <v>2</v>
      </c>
      <c r="B205">
        <v>48</v>
      </c>
      <c r="C205" s="33">
        <v>1</v>
      </c>
      <c r="D205" s="33">
        <v>162.30000000000001</v>
      </c>
      <c r="E205">
        <v>64.099999999999994</v>
      </c>
      <c r="F205">
        <v>24.3</v>
      </c>
      <c r="G205">
        <v>87.3</v>
      </c>
      <c r="H205" s="33">
        <v>98</v>
      </c>
      <c r="I205">
        <v>64</v>
      </c>
      <c r="J205" s="33">
        <v>10.9</v>
      </c>
      <c r="K205">
        <v>34.200000000000003</v>
      </c>
      <c r="L205" s="33">
        <v>74</v>
      </c>
      <c r="M205">
        <v>5.4</v>
      </c>
      <c r="N205" s="33">
        <v>20</v>
      </c>
      <c r="O205">
        <v>18</v>
      </c>
      <c r="P205">
        <v>46</v>
      </c>
      <c r="Q205" s="33">
        <v>94</v>
      </c>
      <c r="R205">
        <v>125</v>
      </c>
      <c r="S205">
        <v>57</v>
      </c>
      <c r="T205" s="33">
        <v>0.53</v>
      </c>
      <c r="U205" s="33">
        <v>0</v>
      </c>
      <c r="V205">
        <v>0</v>
      </c>
      <c r="W205">
        <v>0</v>
      </c>
      <c r="X205" s="33">
        <v>0</v>
      </c>
      <c r="Y205">
        <v>2</v>
      </c>
      <c r="Z205">
        <v>1</v>
      </c>
      <c r="AA205" s="33">
        <v>0</v>
      </c>
    </row>
    <row r="206" spans="1:27">
      <c r="A206" s="33">
        <v>2</v>
      </c>
      <c r="B206">
        <v>48</v>
      </c>
      <c r="C206" s="33">
        <v>1</v>
      </c>
      <c r="D206" s="33">
        <v>163.30000000000001</v>
      </c>
      <c r="E206">
        <v>47.2</v>
      </c>
      <c r="F206">
        <v>17.7</v>
      </c>
      <c r="G206">
        <v>69</v>
      </c>
      <c r="H206" s="33">
        <v>107</v>
      </c>
      <c r="I206">
        <v>67</v>
      </c>
      <c r="J206" s="33">
        <v>13.2</v>
      </c>
      <c r="K206">
        <v>44.1</v>
      </c>
      <c r="L206" s="33">
        <v>87</v>
      </c>
      <c r="M206">
        <v>5.6</v>
      </c>
      <c r="N206" s="33">
        <v>25</v>
      </c>
      <c r="O206">
        <v>16</v>
      </c>
      <c r="P206">
        <v>18</v>
      </c>
      <c r="Q206" s="33">
        <v>76</v>
      </c>
      <c r="R206">
        <v>135</v>
      </c>
      <c r="S206">
        <v>95</v>
      </c>
      <c r="T206" s="33">
        <v>0.57999999999999996</v>
      </c>
      <c r="U206" s="33">
        <v>0</v>
      </c>
      <c r="V206">
        <v>0</v>
      </c>
      <c r="W206">
        <v>0</v>
      </c>
      <c r="X206" s="33">
        <v>0</v>
      </c>
      <c r="Y206">
        <v>3</v>
      </c>
      <c r="Z206">
        <v>1</v>
      </c>
      <c r="AA206" s="33">
        <v>1</v>
      </c>
    </row>
    <row r="207" spans="1:27">
      <c r="A207" s="33">
        <v>2</v>
      </c>
      <c r="B207">
        <v>48</v>
      </c>
      <c r="C207" s="33">
        <v>1</v>
      </c>
      <c r="D207" s="33">
        <v>158.6</v>
      </c>
      <c r="E207">
        <v>51.5</v>
      </c>
      <c r="F207">
        <v>20.5</v>
      </c>
      <c r="G207">
        <v>73.2</v>
      </c>
      <c r="H207" s="33">
        <v>113</v>
      </c>
      <c r="I207">
        <v>67</v>
      </c>
      <c r="J207" s="33">
        <v>9.3000000000000007</v>
      </c>
      <c r="K207">
        <v>33.5</v>
      </c>
      <c r="L207" s="33">
        <v>91</v>
      </c>
      <c r="M207">
        <v>5.4</v>
      </c>
      <c r="N207" s="33">
        <v>13</v>
      </c>
      <c r="O207">
        <v>10</v>
      </c>
      <c r="P207">
        <v>10</v>
      </c>
      <c r="Q207" s="33">
        <v>32</v>
      </c>
      <c r="R207">
        <v>90</v>
      </c>
      <c r="S207">
        <v>78</v>
      </c>
      <c r="T207" s="33">
        <v>0.55000000000000004</v>
      </c>
      <c r="U207" s="33">
        <v>0</v>
      </c>
      <c r="V207">
        <v>0</v>
      </c>
      <c r="W207">
        <v>0</v>
      </c>
      <c r="X207" s="33">
        <v>0</v>
      </c>
      <c r="Y207">
        <v>1</v>
      </c>
      <c r="Z207">
        <v>1</v>
      </c>
      <c r="AA207" s="33">
        <v>1</v>
      </c>
    </row>
    <row r="208" spans="1:27">
      <c r="A208" s="33">
        <v>2</v>
      </c>
      <c r="B208">
        <v>48</v>
      </c>
      <c r="C208" s="33">
        <v>1</v>
      </c>
      <c r="D208" s="33">
        <v>166.9</v>
      </c>
      <c r="E208">
        <v>56.4</v>
      </c>
      <c r="F208">
        <v>20.2</v>
      </c>
      <c r="G208">
        <v>87.3</v>
      </c>
      <c r="H208" s="33">
        <v>142</v>
      </c>
      <c r="I208">
        <v>96</v>
      </c>
      <c r="J208" s="33">
        <v>15.1</v>
      </c>
      <c r="K208">
        <v>47.4</v>
      </c>
      <c r="L208" s="33">
        <v>85</v>
      </c>
      <c r="M208">
        <v>5</v>
      </c>
      <c r="N208" s="33">
        <v>19</v>
      </c>
      <c r="O208">
        <v>28</v>
      </c>
      <c r="P208">
        <v>62</v>
      </c>
      <c r="Q208" s="33">
        <v>164</v>
      </c>
      <c r="R208">
        <v>154</v>
      </c>
      <c r="S208">
        <v>53</v>
      </c>
      <c r="T208" s="33">
        <v>0.71</v>
      </c>
      <c r="U208" s="33">
        <v>1</v>
      </c>
      <c r="V208">
        <v>0</v>
      </c>
      <c r="W208">
        <v>0</v>
      </c>
      <c r="X208" s="33">
        <v>0</v>
      </c>
      <c r="Y208">
        <v>1</v>
      </c>
      <c r="Z208">
        <v>1</v>
      </c>
      <c r="AA208" s="33">
        <v>1</v>
      </c>
    </row>
    <row r="209" spans="1:27">
      <c r="A209" s="33">
        <v>2</v>
      </c>
      <c r="B209">
        <v>49</v>
      </c>
      <c r="C209" s="33">
        <v>1</v>
      </c>
      <c r="D209" s="33">
        <v>155.4</v>
      </c>
      <c r="E209">
        <v>51.7</v>
      </c>
      <c r="F209">
        <v>21.4</v>
      </c>
      <c r="G209">
        <v>78</v>
      </c>
      <c r="H209" s="33">
        <v>137</v>
      </c>
      <c r="I209">
        <v>88</v>
      </c>
      <c r="J209" s="33">
        <v>12</v>
      </c>
      <c r="K209">
        <v>37.9</v>
      </c>
      <c r="L209" s="33">
        <v>82</v>
      </c>
      <c r="M209">
        <v>5.7</v>
      </c>
      <c r="N209" s="33">
        <v>25</v>
      </c>
      <c r="O209">
        <v>18</v>
      </c>
      <c r="P209">
        <v>10</v>
      </c>
      <c r="Q209" s="33">
        <v>69</v>
      </c>
      <c r="R209">
        <v>90</v>
      </c>
      <c r="S209">
        <v>76</v>
      </c>
      <c r="T209" s="33">
        <v>0.68</v>
      </c>
      <c r="U209" s="33">
        <v>0</v>
      </c>
      <c r="V209">
        <v>0</v>
      </c>
      <c r="W209">
        <v>0</v>
      </c>
      <c r="X209" s="33">
        <v>0</v>
      </c>
      <c r="Y209">
        <v>1</v>
      </c>
      <c r="AA209" s="33">
        <v>0</v>
      </c>
    </row>
    <row r="210" spans="1:27">
      <c r="A210" s="33">
        <v>2</v>
      </c>
      <c r="B210">
        <v>49</v>
      </c>
      <c r="C210" s="33">
        <v>1</v>
      </c>
      <c r="D210" s="33">
        <v>157.19999999999999</v>
      </c>
      <c r="E210">
        <v>48.2</v>
      </c>
      <c r="F210">
        <v>19.5</v>
      </c>
      <c r="G210">
        <v>75.5</v>
      </c>
      <c r="H210" s="33">
        <v>113</v>
      </c>
      <c r="I210">
        <v>76</v>
      </c>
      <c r="J210" s="33">
        <v>12</v>
      </c>
      <c r="K210">
        <v>39.200000000000003</v>
      </c>
      <c r="L210" s="33">
        <v>80</v>
      </c>
      <c r="M210">
        <v>5.5</v>
      </c>
      <c r="N210" s="33">
        <v>23</v>
      </c>
      <c r="O210">
        <v>18</v>
      </c>
      <c r="P210">
        <v>47</v>
      </c>
      <c r="Q210" s="33">
        <v>58</v>
      </c>
      <c r="R210">
        <v>124</v>
      </c>
      <c r="S210">
        <v>82</v>
      </c>
      <c r="T210" s="33">
        <v>0.69</v>
      </c>
      <c r="U210" s="33">
        <v>0</v>
      </c>
      <c r="V210">
        <v>0</v>
      </c>
      <c r="W210">
        <v>0</v>
      </c>
      <c r="X210" s="33">
        <v>0</v>
      </c>
      <c r="Y210">
        <v>2</v>
      </c>
      <c r="Z210">
        <v>1</v>
      </c>
      <c r="AA210" s="33">
        <v>0</v>
      </c>
    </row>
    <row r="211" spans="1:27">
      <c r="A211" s="33">
        <v>2</v>
      </c>
      <c r="B211">
        <v>49</v>
      </c>
      <c r="C211" s="33">
        <v>1</v>
      </c>
      <c r="D211" s="33">
        <v>156.1</v>
      </c>
      <c r="E211">
        <v>63.1</v>
      </c>
      <c r="F211">
        <v>25.9</v>
      </c>
      <c r="G211">
        <v>80.5</v>
      </c>
      <c r="H211" s="33">
        <v>140</v>
      </c>
      <c r="I211">
        <v>80</v>
      </c>
      <c r="J211" s="33" t="s">
        <v>20</v>
      </c>
      <c r="K211" t="s">
        <v>20</v>
      </c>
      <c r="L211" s="33">
        <v>98</v>
      </c>
      <c r="M211" t="s">
        <v>180</v>
      </c>
      <c r="N211" s="33">
        <v>15</v>
      </c>
      <c r="O211">
        <v>14</v>
      </c>
      <c r="P211">
        <v>15</v>
      </c>
      <c r="Q211" s="33">
        <v>102</v>
      </c>
      <c r="R211">
        <v>194</v>
      </c>
      <c r="S211">
        <v>64</v>
      </c>
      <c r="T211" s="33" t="s">
        <v>20</v>
      </c>
      <c r="U211" s="33">
        <v>1</v>
      </c>
      <c r="V211">
        <v>0</v>
      </c>
      <c r="W211">
        <v>0</v>
      </c>
      <c r="X211" s="33">
        <v>0</v>
      </c>
      <c r="Y211">
        <v>1</v>
      </c>
      <c r="Z211">
        <v>1</v>
      </c>
      <c r="AA211" s="33">
        <v>0</v>
      </c>
    </row>
    <row r="212" spans="1:27">
      <c r="A212" s="33">
        <v>2</v>
      </c>
      <c r="B212">
        <v>49</v>
      </c>
      <c r="C212" s="33">
        <v>1</v>
      </c>
      <c r="D212" s="33">
        <v>153.69999999999999</v>
      </c>
      <c r="E212">
        <v>47.3</v>
      </c>
      <c r="F212">
        <v>20</v>
      </c>
      <c r="G212">
        <v>76</v>
      </c>
      <c r="H212" s="33">
        <v>129</v>
      </c>
      <c r="I212">
        <v>68</v>
      </c>
      <c r="J212" s="33">
        <v>13.6</v>
      </c>
      <c r="K212">
        <v>43.4</v>
      </c>
      <c r="L212" s="33">
        <v>77</v>
      </c>
      <c r="M212">
        <v>4.9000000000000004</v>
      </c>
      <c r="N212" s="33">
        <v>12</v>
      </c>
      <c r="O212">
        <v>13</v>
      </c>
      <c r="P212">
        <v>19</v>
      </c>
      <c r="Q212" s="33">
        <v>83</v>
      </c>
      <c r="R212">
        <v>111</v>
      </c>
      <c r="S212">
        <v>76</v>
      </c>
      <c r="T212" s="33">
        <v>0.61</v>
      </c>
      <c r="U212" s="33">
        <v>0</v>
      </c>
      <c r="V212">
        <v>0</v>
      </c>
      <c r="W212">
        <v>0</v>
      </c>
      <c r="X212" s="33">
        <v>0</v>
      </c>
      <c r="Y212">
        <v>3</v>
      </c>
      <c r="Z212">
        <v>1</v>
      </c>
      <c r="AA212" s="33">
        <v>1</v>
      </c>
    </row>
    <row r="213" spans="1:27">
      <c r="A213" s="33">
        <v>2</v>
      </c>
      <c r="B213">
        <v>49</v>
      </c>
      <c r="C213" s="33">
        <v>1</v>
      </c>
      <c r="D213" s="33">
        <v>154.19999999999999</v>
      </c>
      <c r="E213">
        <v>40.5</v>
      </c>
      <c r="F213">
        <v>17</v>
      </c>
      <c r="G213">
        <v>64</v>
      </c>
      <c r="H213" s="33">
        <v>88</v>
      </c>
      <c r="I213">
        <v>58</v>
      </c>
      <c r="J213" s="33">
        <v>13.4</v>
      </c>
      <c r="K213">
        <v>42.4</v>
      </c>
      <c r="L213" s="33">
        <v>70</v>
      </c>
      <c r="M213">
        <v>5.8</v>
      </c>
      <c r="N213" s="33">
        <v>21</v>
      </c>
      <c r="O213">
        <v>15</v>
      </c>
      <c r="P213">
        <v>17</v>
      </c>
      <c r="Q213" s="33">
        <v>47</v>
      </c>
      <c r="R213">
        <v>107</v>
      </c>
      <c r="S213">
        <v>72</v>
      </c>
      <c r="T213" s="33">
        <v>0.52</v>
      </c>
      <c r="U213" s="33">
        <v>0</v>
      </c>
      <c r="V213">
        <v>0</v>
      </c>
      <c r="W213">
        <v>0</v>
      </c>
      <c r="X213" s="33">
        <v>0</v>
      </c>
      <c r="Y213">
        <v>2</v>
      </c>
      <c r="Z213">
        <v>1</v>
      </c>
      <c r="AA213" s="33">
        <v>1</v>
      </c>
    </row>
    <row r="214" spans="1:27">
      <c r="A214" s="33">
        <v>2</v>
      </c>
      <c r="B214">
        <v>49</v>
      </c>
      <c r="C214" s="33">
        <v>1</v>
      </c>
      <c r="D214" s="33">
        <v>158.1</v>
      </c>
      <c r="E214">
        <v>45.1</v>
      </c>
      <c r="F214">
        <v>18</v>
      </c>
      <c r="G214">
        <v>71.5</v>
      </c>
      <c r="H214" s="33">
        <v>105</v>
      </c>
      <c r="I214">
        <v>62</v>
      </c>
      <c r="J214" s="33">
        <v>7.9</v>
      </c>
      <c r="K214">
        <v>29.1</v>
      </c>
      <c r="L214" s="33">
        <v>84</v>
      </c>
      <c r="M214">
        <v>5.9</v>
      </c>
      <c r="N214" s="33">
        <v>15</v>
      </c>
      <c r="O214">
        <v>8</v>
      </c>
      <c r="P214">
        <v>11</v>
      </c>
      <c r="Q214" s="33">
        <v>58</v>
      </c>
      <c r="R214">
        <v>105</v>
      </c>
      <c r="S214">
        <v>61</v>
      </c>
      <c r="T214" s="33">
        <v>0.47</v>
      </c>
      <c r="U214" s="33">
        <v>0</v>
      </c>
      <c r="V214">
        <v>0</v>
      </c>
      <c r="W214">
        <v>0</v>
      </c>
      <c r="X214" s="33">
        <v>0</v>
      </c>
      <c r="Y214">
        <v>2</v>
      </c>
      <c r="Z214">
        <v>1</v>
      </c>
      <c r="AA214" s="33">
        <v>1</v>
      </c>
    </row>
    <row r="215" spans="1:27">
      <c r="A215" s="33">
        <v>2</v>
      </c>
      <c r="B215">
        <v>50</v>
      </c>
      <c r="C215" s="33">
        <v>1</v>
      </c>
      <c r="D215" s="33">
        <v>160.19999999999999</v>
      </c>
      <c r="E215">
        <v>54.4</v>
      </c>
      <c r="F215">
        <v>21.2</v>
      </c>
      <c r="G215">
        <v>74.599999999999994</v>
      </c>
      <c r="H215" s="33">
        <v>147</v>
      </c>
      <c r="I215">
        <v>89</v>
      </c>
      <c r="J215" s="33">
        <v>13.3</v>
      </c>
      <c r="K215" t="s">
        <v>20</v>
      </c>
      <c r="L215" s="33">
        <v>96</v>
      </c>
      <c r="M215" t="s">
        <v>180</v>
      </c>
      <c r="N215" s="33">
        <v>16</v>
      </c>
      <c r="O215">
        <v>13</v>
      </c>
      <c r="P215">
        <v>11</v>
      </c>
      <c r="Q215" s="33">
        <v>63</v>
      </c>
      <c r="R215">
        <v>152</v>
      </c>
      <c r="S215">
        <v>86</v>
      </c>
      <c r="T215" s="33" t="s">
        <v>20</v>
      </c>
      <c r="U215" s="33">
        <v>0</v>
      </c>
      <c r="V215">
        <v>0</v>
      </c>
      <c r="W215">
        <v>0</v>
      </c>
      <c r="X215" s="33">
        <v>0</v>
      </c>
      <c r="Y215">
        <v>1</v>
      </c>
      <c r="AA215" s="33">
        <v>1</v>
      </c>
    </row>
    <row r="216" spans="1:27">
      <c r="A216" s="33">
        <v>2</v>
      </c>
      <c r="B216">
        <v>50</v>
      </c>
      <c r="C216" s="33">
        <v>1</v>
      </c>
      <c r="D216" s="33">
        <v>146.1</v>
      </c>
      <c r="E216">
        <v>52.8</v>
      </c>
      <c r="F216">
        <v>24.7</v>
      </c>
      <c r="G216">
        <v>80.2</v>
      </c>
      <c r="H216" s="33">
        <v>144</v>
      </c>
      <c r="I216">
        <v>91</v>
      </c>
      <c r="J216" s="33" t="s">
        <v>20</v>
      </c>
      <c r="K216" t="s">
        <v>20</v>
      </c>
      <c r="L216" s="33">
        <v>83</v>
      </c>
      <c r="M216">
        <v>5.5</v>
      </c>
      <c r="N216" s="33">
        <v>21</v>
      </c>
      <c r="O216">
        <v>17</v>
      </c>
      <c r="P216">
        <v>16</v>
      </c>
      <c r="Q216" s="33">
        <v>106</v>
      </c>
      <c r="R216">
        <v>80</v>
      </c>
      <c r="S216">
        <v>68</v>
      </c>
      <c r="T216" s="33" t="s">
        <v>20</v>
      </c>
      <c r="U216" s="33">
        <v>0</v>
      </c>
      <c r="V216">
        <v>0</v>
      </c>
      <c r="W216">
        <v>0</v>
      </c>
      <c r="X216" s="33">
        <v>0</v>
      </c>
      <c r="Y216">
        <v>1</v>
      </c>
      <c r="AA216" s="33">
        <v>1</v>
      </c>
    </row>
    <row r="217" spans="1:27">
      <c r="A217" s="33">
        <v>2</v>
      </c>
      <c r="B217">
        <v>50</v>
      </c>
      <c r="C217" s="33">
        <v>1</v>
      </c>
      <c r="D217" s="33">
        <v>152.6</v>
      </c>
      <c r="E217">
        <v>44.3</v>
      </c>
      <c r="F217">
        <v>19</v>
      </c>
      <c r="G217">
        <v>65</v>
      </c>
      <c r="H217" s="33">
        <v>110</v>
      </c>
      <c r="I217">
        <v>61</v>
      </c>
      <c r="J217" s="33" t="s">
        <v>20</v>
      </c>
      <c r="K217" t="s">
        <v>20</v>
      </c>
      <c r="L217" s="33">
        <v>76</v>
      </c>
      <c r="M217" t="s">
        <v>180</v>
      </c>
      <c r="N217" s="33">
        <v>24</v>
      </c>
      <c r="O217">
        <v>24</v>
      </c>
      <c r="P217">
        <v>25</v>
      </c>
      <c r="Q217" s="33">
        <v>49</v>
      </c>
      <c r="R217">
        <v>87</v>
      </c>
      <c r="S217">
        <v>110</v>
      </c>
      <c r="T217" s="33" t="s">
        <v>20</v>
      </c>
      <c r="U217" s="33">
        <v>0</v>
      </c>
      <c r="V217">
        <v>0</v>
      </c>
      <c r="W217">
        <v>0</v>
      </c>
      <c r="X217" s="33">
        <v>0</v>
      </c>
      <c r="Y217">
        <v>2</v>
      </c>
      <c r="Z217">
        <v>2</v>
      </c>
      <c r="AA217" s="33">
        <v>1</v>
      </c>
    </row>
    <row r="218" spans="1:27">
      <c r="A218" s="33">
        <v>2</v>
      </c>
      <c r="B218">
        <v>50</v>
      </c>
      <c r="C218" s="33">
        <v>1</v>
      </c>
      <c r="D218" s="33">
        <v>156.69999999999999</v>
      </c>
      <c r="E218">
        <v>47.9</v>
      </c>
      <c r="F218">
        <v>19.5</v>
      </c>
      <c r="G218">
        <v>67.5</v>
      </c>
      <c r="H218" s="33">
        <v>126</v>
      </c>
      <c r="I218">
        <v>93</v>
      </c>
      <c r="J218" s="33" t="s">
        <v>20</v>
      </c>
      <c r="K218" t="s">
        <v>20</v>
      </c>
      <c r="L218" s="33">
        <v>80</v>
      </c>
      <c r="M218" t="s">
        <v>180</v>
      </c>
      <c r="N218" s="33">
        <v>22</v>
      </c>
      <c r="O218">
        <v>16</v>
      </c>
      <c r="P218">
        <v>18</v>
      </c>
      <c r="Q218" s="33">
        <v>53</v>
      </c>
      <c r="R218">
        <v>83</v>
      </c>
      <c r="S218">
        <v>92</v>
      </c>
      <c r="T218" s="33" t="s">
        <v>20</v>
      </c>
      <c r="U218" s="33">
        <v>0</v>
      </c>
      <c r="V218">
        <v>0</v>
      </c>
      <c r="W218">
        <v>0</v>
      </c>
      <c r="X218" s="33">
        <v>0</v>
      </c>
      <c r="Y218">
        <v>2</v>
      </c>
      <c r="Z218">
        <v>2</v>
      </c>
      <c r="AA218" s="33">
        <v>1</v>
      </c>
    </row>
    <row r="219" spans="1:27">
      <c r="A219" s="33">
        <v>2</v>
      </c>
      <c r="B219">
        <v>50</v>
      </c>
      <c r="C219" s="33">
        <v>1</v>
      </c>
      <c r="D219" s="33">
        <v>156.5</v>
      </c>
      <c r="E219">
        <v>61.5</v>
      </c>
      <c r="F219">
        <v>25.1</v>
      </c>
      <c r="G219">
        <v>85</v>
      </c>
      <c r="H219" s="33">
        <v>146</v>
      </c>
      <c r="I219">
        <v>80</v>
      </c>
      <c r="J219" s="33">
        <v>14.1</v>
      </c>
      <c r="K219">
        <v>40.799999999999997</v>
      </c>
      <c r="L219" s="33">
        <v>85</v>
      </c>
      <c r="M219">
        <v>5</v>
      </c>
      <c r="N219" s="33">
        <v>22</v>
      </c>
      <c r="O219">
        <v>28</v>
      </c>
      <c r="P219">
        <v>51</v>
      </c>
      <c r="Q219" s="33">
        <v>85</v>
      </c>
      <c r="R219">
        <v>121</v>
      </c>
      <c r="S219">
        <v>66</v>
      </c>
      <c r="T219" s="33">
        <v>0.65</v>
      </c>
      <c r="U219" s="33">
        <v>1</v>
      </c>
      <c r="V219">
        <v>0</v>
      </c>
      <c r="W219">
        <v>0</v>
      </c>
      <c r="X219" s="33">
        <v>0</v>
      </c>
      <c r="Y219">
        <v>1</v>
      </c>
      <c r="Z219">
        <v>1</v>
      </c>
      <c r="AA219" s="33">
        <v>0</v>
      </c>
    </row>
    <row r="220" spans="1:27">
      <c r="A220" s="33">
        <v>2</v>
      </c>
      <c r="B220">
        <v>51</v>
      </c>
      <c r="C220" s="33">
        <v>1</v>
      </c>
      <c r="D220" s="33">
        <v>150.19999999999999</v>
      </c>
      <c r="E220">
        <v>40.4</v>
      </c>
      <c r="F220">
        <v>17.899999999999999</v>
      </c>
      <c r="G220">
        <v>71</v>
      </c>
      <c r="H220" s="33">
        <v>110</v>
      </c>
      <c r="I220">
        <v>69</v>
      </c>
      <c r="J220" s="33">
        <v>13.4</v>
      </c>
      <c r="K220">
        <v>40.9</v>
      </c>
      <c r="L220" s="33">
        <v>87</v>
      </c>
      <c r="M220">
        <v>5.4</v>
      </c>
      <c r="N220" s="33">
        <v>31</v>
      </c>
      <c r="O220">
        <v>35</v>
      </c>
      <c r="P220">
        <v>12</v>
      </c>
      <c r="Q220" s="33">
        <v>76</v>
      </c>
      <c r="R220">
        <v>113</v>
      </c>
      <c r="S220">
        <v>76</v>
      </c>
      <c r="T220" s="33">
        <v>0.47</v>
      </c>
      <c r="U220" s="33">
        <v>0</v>
      </c>
      <c r="V220">
        <v>0</v>
      </c>
      <c r="W220">
        <v>1</v>
      </c>
      <c r="X220" s="33">
        <v>0</v>
      </c>
      <c r="Y220">
        <v>1</v>
      </c>
      <c r="AA220" s="33">
        <v>0</v>
      </c>
    </row>
    <row r="221" spans="1:27">
      <c r="A221" s="33">
        <v>2</v>
      </c>
      <c r="B221">
        <v>51</v>
      </c>
      <c r="C221" s="33">
        <v>1</v>
      </c>
      <c r="D221" s="33">
        <v>160</v>
      </c>
      <c r="E221">
        <v>57.9</v>
      </c>
      <c r="F221">
        <v>22.6</v>
      </c>
      <c r="G221">
        <v>80</v>
      </c>
      <c r="H221" s="33">
        <v>128</v>
      </c>
      <c r="I221">
        <v>77</v>
      </c>
      <c r="J221" s="33">
        <v>12.4</v>
      </c>
      <c r="K221">
        <v>37.6</v>
      </c>
      <c r="L221" s="33">
        <v>87</v>
      </c>
      <c r="M221">
        <v>5.2</v>
      </c>
      <c r="N221" s="33">
        <v>21</v>
      </c>
      <c r="O221">
        <v>14</v>
      </c>
      <c r="P221">
        <v>10</v>
      </c>
      <c r="Q221" s="33">
        <v>90</v>
      </c>
      <c r="R221">
        <v>139</v>
      </c>
      <c r="S221">
        <v>73</v>
      </c>
      <c r="T221" s="33">
        <v>0.65</v>
      </c>
      <c r="U221" s="33">
        <v>0</v>
      </c>
      <c r="V221">
        <v>0</v>
      </c>
      <c r="W221">
        <v>0</v>
      </c>
      <c r="X221" s="33">
        <v>0</v>
      </c>
      <c r="Y221">
        <v>2</v>
      </c>
      <c r="Z221">
        <v>1</v>
      </c>
      <c r="AA221" s="33">
        <v>0</v>
      </c>
    </row>
    <row r="222" spans="1:27">
      <c r="A222" s="33">
        <v>2</v>
      </c>
      <c r="B222">
        <v>51</v>
      </c>
      <c r="C222" s="33">
        <v>1</v>
      </c>
      <c r="D222" s="33">
        <v>156.5</v>
      </c>
      <c r="E222">
        <v>51.2</v>
      </c>
      <c r="F222">
        <v>20.9</v>
      </c>
      <c r="G222">
        <v>70.5</v>
      </c>
      <c r="H222" s="33">
        <v>109</v>
      </c>
      <c r="I222">
        <v>68</v>
      </c>
      <c r="J222" s="33">
        <v>11.7</v>
      </c>
      <c r="K222">
        <v>37.6</v>
      </c>
      <c r="L222" s="33">
        <v>81</v>
      </c>
      <c r="M222">
        <v>5.5</v>
      </c>
      <c r="N222" s="33">
        <v>17</v>
      </c>
      <c r="O222">
        <v>9</v>
      </c>
      <c r="P222">
        <v>10</v>
      </c>
      <c r="Q222" s="33">
        <v>102</v>
      </c>
      <c r="R222">
        <v>139</v>
      </c>
      <c r="S222">
        <v>72</v>
      </c>
      <c r="T222" s="33">
        <v>0.64</v>
      </c>
      <c r="U222" s="33">
        <v>0</v>
      </c>
      <c r="V222">
        <v>0</v>
      </c>
      <c r="W222">
        <v>0</v>
      </c>
      <c r="X222" s="33">
        <v>0</v>
      </c>
      <c r="Y222">
        <v>2</v>
      </c>
      <c r="Z222">
        <v>1</v>
      </c>
      <c r="AA222" s="33">
        <v>0</v>
      </c>
    </row>
    <row r="223" spans="1:27">
      <c r="A223" s="33">
        <v>2</v>
      </c>
      <c r="B223">
        <v>51</v>
      </c>
      <c r="C223" s="33">
        <v>1</v>
      </c>
      <c r="D223" s="33">
        <v>155.80000000000001</v>
      </c>
      <c r="E223">
        <v>58</v>
      </c>
      <c r="F223">
        <v>23.9</v>
      </c>
      <c r="G223">
        <v>77.5</v>
      </c>
      <c r="H223" s="33">
        <v>131</v>
      </c>
      <c r="I223">
        <v>75</v>
      </c>
      <c r="J223" s="33">
        <v>13.5</v>
      </c>
      <c r="K223">
        <v>42.6</v>
      </c>
      <c r="L223" s="33">
        <v>91</v>
      </c>
      <c r="M223">
        <v>5.6</v>
      </c>
      <c r="N223" s="33">
        <v>17</v>
      </c>
      <c r="O223">
        <v>13</v>
      </c>
      <c r="P223">
        <v>14</v>
      </c>
      <c r="Q223" s="33">
        <v>62</v>
      </c>
      <c r="R223">
        <v>92</v>
      </c>
      <c r="S223">
        <v>67</v>
      </c>
      <c r="T223" s="33">
        <v>0.76</v>
      </c>
      <c r="U223" s="33">
        <v>0</v>
      </c>
      <c r="V223">
        <v>0</v>
      </c>
      <c r="W223">
        <v>0</v>
      </c>
      <c r="X223" s="33">
        <v>0</v>
      </c>
      <c r="Y223">
        <v>2</v>
      </c>
      <c r="Z223">
        <v>1</v>
      </c>
      <c r="AA223" s="33">
        <v>1</v>
      </c>
    </row>
    <row r="224" spans="1:27">
      <c r="A224" s="33">
        <v>2</v>
      </c>
      <c r="B224">
        <v>51</v>
      </c>
      <c r="C224" s="33">
        <v>1</v>
      </c>
      <c r="D224" s="33">
        <v>158.9</v>
      </c>
      <c r="E224">
        <v>50.3</v>
      </c>
      <c r="F224">
        <v>19.899999999999999</v>
      </c>
      <c r="G224">
        <v>77</v>
      </c>
      <c r="H224" s="33">
        <v>119</v>
      </c>
      <c r="I224">
        <v>72</v>
      </c>
      <c r="J224" s="33">
        <v>12.6</v>
      </c>
      <c r="K224">
        <v>40.200000000000003</v>
      </c>
      <c r="L224" s="33">
        <v>84</v>
      </c>
      <c r="M224">
        <v>5.6</v>
      </c>
      <c r="N224" s="33">
        <v>23</v>
      </c>
      <c r="O224">
        <v>13</v>
      </c>
      <c r="P224">
        <v>27</v>
      </c>
      <c r="Q224" s="33">
        <v>105</v>
      </c>
      <c r="R224">
        <v>149</v>
      </c>
      <c r="S224">
        <v>83</v>
      </c>
      <c r="T224" s="33">
        <v>0.5</v>
      </c>
      <c r="U224" s="33">
        <v>0</v>
      </c>
      <c r="V224">
        <v>0</v>
      </c>
      <c r="W224">
        <v>0</v>
      </c>
      <c r="X224" s="33">
        <v>0</v>
      </c>
      <c r="Y224">
        <v>2</v>
      </c>
      <c r="Z224">
        <v>1</v>
      </c>
      <c r="AA224" s="33">
        <v>1</v>
      </c>
    </row>
    <row r="225" spans="1:27">
      <c r="A225" s="33">
        <v>2</v>
      </c>
      <c r="B225">
        <v>51</v>
      </c>
      <c r="C225" s="33">
        <v>1</v>
      </c>
      <c r="D225" s="33">
        <v>156.4</v>
      </c>
      <c r="E225">
        <v>46.2</v>
      </c>
      <c r="F225">
        <v>18.899999999999999</v>
      </c>
      <c r="G225">
        <v>69</v>
      </c>
      <c r="H225" s="33">
        <v>112</v>
      </c>
      <c r="I225">
        <v>78</v>
      </c>
      <c r="J225" s="33">
        <v>12.9</v>
      </c>
      <c r="K225" t="s">
        <v>20</v>
      </c>
      <c r="L225" s="33">
        <v>95</v>
      </c>
      <c r="M225" t="s">
        <v>180</v>
      </c>
      <c r="N225" s="33">
        <v>16</v>
      </c>
      <c r="O225">
        <v>12</v>
      </c>
      <c r="P225">
        <v>15</v>
      </c>
      <c r="Q225" s="33">
        <v>59</v>
      </c>
      <c r="R225">
        <v>88</v>
      </c>
      <c r="S225">
        <v>79</v>
      </c>
      <c r="T225" s="33" t="s">
        <v>20</v>
      </c>
      <c r="U225" s="33">
        <v>0</v>
      </c>
      <c r="V225">
        <v>0</v>
      </c>
      <c r="W225">
        <v>0</v>
      </c>
      <c r="X225" s="33">
        <v>0</v>
      </c>
      <c r="Y225">
        <v>1</v>
      </c>
      <c r="Z225">
        <v>1</v>
      </c>
      <c r="AA225" s="33">
        <v>1</v>
      </c>
    </row>
    <row r="226" spans="1:27">
      <c r="A226" s="33">
        <v>2</v>
      </c>
      <c r="B226">
        <v>51</v>
      </c>
      <c r="C226" s="33">
        <v>1</v>
      </c>
      <c r="D226" s="33">
        <v>157.6</v>
      </c>
      <c r="E226">
        <v>57.6</v>
      </c>
      <c r="F226">
        <v>23.2</v>
      </c>
      <c r="G226">
        <v>84</v>
      </c>
      <c r="H226" s="33">
        <v>110</v>
      </c>
      <c r="I226">
        <v>79</v>
      </c>
      <c r="J226" s="33" t="s">
        <v>20</v>
      </c>
      <c r="K226" t="s">
        <v>20</v>
      </c>
      <c r="L226" s="33">
        <v>86</v>
      </c>
      <c r="M226" t="s">
        <v>180</v>
      </c>
      <c r="N226" s="33">
        <v>11</v>
      </c>
      <c r="O226">
        <v>12</v>
      </c>
      <c r="P226">
        <v>42</v>
      </c>
      <c r="Q226" s="33">
        <v>107</v>
      </c>
      <c r="R226">
        <v>156</v>
      </c>
      <c r="S226">
        <v>53</v>
      </c>
      <c r="T226" s="33" t="s">
        <v>20</v>
      </c>
      <c r="U226" s="33">
        <v>1</v>
      </c>
      <c r="V226">
        <v>0</v>
      </c>
      <c r="W226">
        <v>0</v>
      </c>
      <c r="X226" s="33">
        <v>0</v>
      </c>
      <c r="Y226">
        <v>1</v>
      </c>
      <c r="Z226">
        <v>1</v>
      </c>
      <c r="AA226" s="33">
        <v>1</v>
      </c>
    </row>
    <row r="227" spans="1:27">
      <c r="A227" s="33">
        <v>2</v>
      </c>
      <c r="B227">
        <v>52</v>
      </c>
      <c r="C227" s="33">
        <v>1</v>
      </c>
      <c r="D227" s="33">
        <v>157.69999999999999</v>
      </c>
      <c r="E227">
        <v>44.5</v>
      </c>
      <c r="F227">
        <v>17.899999999999999</v>
      </c>
      <c r="G227">
        <v>63.5</v>
      </c>
      <c r="H227" s="33">
        <v>100</v>
      </c>
      <c r="I227">
        <v>73</v>
      </c>
      <c r="J227" s="33">
        <v>13</v>
      </c>
      <c r="K227">
        <v>41.1</v>
      </c>
      <c r="L227" s="33">
        <v>78</v>
      </c>
      <c r="M227">
        <v>5.2</v>
      </c>
      <c r="N227" s="33">
        <v>21</v>
      </c>
      <c r="O227">
        <v>19</v>
      </c>
      <c r="P227">
        <v>21</v>
      </c>
      <c r="Q227" s="33">
        <v>170</v>
      </c>
      <c r="R227">
        <v>99</v>
      </c>
      <c r="S227">
        <v>68</v>
      </c>
      <c r="T227" s="33">
        <v>0.42</v>
      </c>
      <c r="U227" s="33">
        <v>0</v>
      </c>
      <c r="V227">
        <v>0</v>
      </c>
      <c r="W227">
        <v>0</v>
      </c>
      <c r="X227" s="33">
        <v>0</v>
      </c>
      <c r="Y227">
        <v>2</v>
      </c>
      <c r="Z227">
        <v>1</v>
      </c>
      <c r="AA227" s="33">
        <v>0</v>
      </c>
    </row>
    <row r="228" spans="1:27">
      <c r="A228" s="33">
        <v>2</v>
      </c>
      <c r="B228">
        <v>52</v>
      </c>
      <c r="C228" s="33">
        <v>1</v>
      </c>
      <c r="D228" s="33">
        <v>150.5</v>
      </c>
      <c r="E228">
        <v>53.4</v>
      </c>
      <c r="F228">
        <v>23.6</v>
      </c>
      <c r="G228">
        <v>89</v>
      </c>
      <c r="H228" s="33">
        <v>112</v>
      </c>
      <c r="I228">
        <v>74</v>
      </c>
      <c r="J228" s="33" t="s">
        <v>20</v>
      </c>
      <c r="K228" t="s">
        <v>20</v>
      </c>
      <c r="L228" s="33">
        <v>85</v>
      </c>
      <c r="M228" t="s">
        <v>180</v>
      </c>
      <c r="N228" s="33">
        <v>20</v>
      </c>
      <c r="O228">
        <v>15</v>
      </c>
      <c r="P228">
        <v>15</v>
      </c>
      <c r="Q228" s="33">
        <v>113</v>
      </c>
      <c r="R228">
        <v>135</v>
      </c>
      <c r="S228">
        <v>57</v>
      </c>
      <c r="T228" s="33" t="s">
        <v>20</v>
      </c>
      <c r="U228" s="33">
        <v>0</v>
      </c>
      <c r="V228">
        <v>0</v>
      </c>
      <c r="W228">
        <v>0</v>
      </c>
      <c r="X228" s="33">
        <v>0</v>
      </c>
      <c r="Y228">
        <v>1</v>
      </c>
      <c r="Z228">
        <v>1</v>
      </c>
      <c r="AA228" s="33">
        <v>0</v>
      </c>
    </row>
    <row r="229" spans="1:27">
      <c r="A229" s="33">
        <v>2</v>
      </c>
      <c r="B229">
        <v>52</v>
      </c>
      <c r="C229" s="33">
        <v>1</v>
      </c>
      <c r="D229" s="33">
        <v>167.2</v>
      </c>
      <c r="E229">
        <v>48.8</v>
      </c>
      <c r="F229">
        <v>17.5</v>
      </c>
      <c r="G229">
        <v>64</v>
      </c>
      <c r="H229" s="33">
        <v>108</v>
      </c>
      <c r="I229">
        <v>74</v>
      </c>
      <c r="J229" s="33">
        <v>11.1</v>
      </c>
      <c r="K229">
        <v>37</v>
      </c>
      <c r="L229" s="33">
        <v>80</v>
      </c>
      <c r="M229">
        <v>5.5</v>
      </c>
      <c r="N229" s="33">
        <v>16</v>
      </c>
      <c r="O229">
        <v>7</v>
      </c>
      <c r="P229">
        <v>17</v>
      </c>
      <c r="Q229" s="33">
        <v>50</v>
      </c>
      <c r="R229">
        <v>141</v>
      </c>
      <c r="S229">
        <v>71</v>
      </c>
      <c r="T229" s="33">
        <v>0.67</v>
      </c>
      <c r="U229" s="33">
        <v>0</v>
      </c>
      <c r="V229">
        <v>0</v>
      </c>
      <c r="W229">
        <v>0</v>
      </c>
      <c r="X229" s="33">
        <v>0</v>
      </c>
      <c r="Y229">
        <v>2</v>
      </c>
      <c r="Z229">
        <v>1</v>
      </c>
      <c r="AA229" s="33">
        <v>1</v>
      </c>
    </row>
    <row r="230" spans="1:27">
      <c r="A230" s="33">
        <v>2</v>
      </c>
      <c r="B230">
        <v>52</v>
      </c>
      <c r="C230" s="33">
        <v>1</v>
      </c>
      <c r="D230" s="33">
        <v>155.1</v>
      </c>
      <c r="E230">
        <v>39.700000000000003</v>
      </c>
      <c r="F230">
        <v>16.5</v>
      </c>
      <c r="G230">
        <v>66.099999999999994</v>
      </c>
      <c r="H230" s="33">
        <v>108</v>
      </c>
      <c r="I230">
        <v>70</v>
      </c>
      <c r="J230" s="33">
        <v>12.7</v>
      </c>
      <c r="K230">
        <v>40.4</v>
      </c>
      <c r="L230" s="33">
        <v>99</v>
      </c>
      <c r="M230">
        <v>6</v>
      </c>
      <c r="N230" s="33">
        <v>23</v>
      </c>
      <c r="O230">
        <v>13</v>
      </c>
      <c r="P230">
        <v>34</v>
      </c>
      <c r="Q230" s="33">
        <v>75</v>
      </c>
      <c r="R230">
        <v>111</v>
      </c>
      <c r="S230">
        <v>73</v>
      </c>
      <c r="T230" s="33">
        <v>0.56999999999999995</v>
      </c>
      <c r="U230" s="33">
        <v>0</v>
      </c>
      <c r="V230">
        <v>0</v>
      </c>
      <c r="W230">
        <v>0</v>
      </c>
      <c r="X230" s="33">
        <v>0</v>
      </c>
      <c r="Y230">
        <v>2</v>
      </c>
      <c r="Z230">
        <v>1</v>
      </c>
      <c r="AA230" s="33">
        <v>1</v>
      </c>
    </row>
    <row r="231" spans="1:27">
      <c r="A231" s="33">
        <v>2</v>
      </c>
      <c r="B231">
        <v>53</v>
      </c>
      <c r="C231" s="33">
        <v>1</v>
      </c>
      <c r="D231" s="33">
        <v>162.30000000000001</v>
      </c>
      <c r="E231">
        <v>56.1</v>
      </c>
      <c r="F231">
        <v>21.3</v>
      </c>
      <c r="G231">
        <v>78</v>
      </c>
      <c r="H231" s="33">
        <v>142</v>
      </c>
      <c r="I231">
        <v>92</v>
      </c>
      <c r="J231" s="33">
        <v>12.7</v>
      </c>
      <c r="K231">
        <v>41.3</v>
      </c>
      <c r="L231" s="33">
        <v>91</v>
      </c>
      <c r="M231">
        <v>5.7</v>
      </c>
      <c r="N231" s="33">
        <v>22</v>
      </c>
      <c r="O231">
        <v>21</v>
      </c>
      <c r="P231">
        <v>15</v>
      </c>
      <c r="Q231" s="33">
        <v>131</v>
      </c>
      <c r="R231">
        <v>164</v>
      </c>
      <c r="S231">
        <v>58</v>
      </c>
      <c r="T231" s="33">
        <v>0.56999999999999995</v>
      </c>
      <c r="U231" s="33">
        <v>0</v>
      </c>
      <c r="V231">
        <v>0</v>
      </c>
      <c r="W231">
        <v>0</v>
      </c>
      <c r="X231" s="33">
        <v>0</v>
      </c>
      <c r="Y231">
        <v>1</v>
      </c>
      <c r="AA231" s="33">
        <v>1</v>
      </c>
    </row>
    <row r="232" spans="1:27">
      <c r="A232" s="33">
        <v>2</v>
      </c>
      <c r="B232">
        <v>53</v>
      </c>
      <c r="C232" s="33">
        <v>1</v>
      </c>
      <c r="D232" s="33">
        <v>154</v>
      </c>
      <c r="E232">
        <v>46.9</v>
      </c>
      <c r="F232">
        <v>19.8</v>
      </c>
      <c r="G232">
        <v>73</v>
      </c>
      <c r="H232" s="33">
        <v>133</v>
      </c>
      <c r="I232">
        <v>83</v>
      </c>
      <c r="J232" s="33">
        <v>12.1</v>
      </c>
      <c r="K232" t="s">
        <v>20</v>
      </c>
      <c r="L232" s="33">
        <v>87</v>
      </c>
      <c r="M232" t="s">
        <v>180</v>
      </c>
      <c r="N232" s="33">
        <v>19</v>
      </c>
      <c r="O232">
        <v>11</v>
      </c>
      <c r="P232">
        <v>9</v>
      </c>
      <c r="Q232" s="33">
        <v>75</v>
      </c>
      <c r="R232">
        <v>151</v>
      </c>
      <c r="S232">
        <v>64</v>
      </c>
      <c r="T232" s="33" t="s">
        <v>20</v>
      </c>
      <c r="U232" s="33">
        <v>0</v>
      </c>
      <c r="V232">
        <v>0</v>
      </c>
      <c r="W232">
        <v>0</v>
      </c>
      <c r="X232" s="33">
        <v>0</v>
      </c>
      <c r="Y232">
        <v>2</v>
      </c>
      <c r="Z232">
        <v>1</v>
      </c>
      <c r="AA232" s="33">
        <v>0</v>
      </c>
    </row>
    <row r="233" spans="1:27">
      <c r="A233" s="33">
        <v>2</v>
      </c>
      <c r="B233">
        <v>53</v>
      </c>
      <c r="C233" s="33">
        <v>1</v>
      </c>
      <c r="D233" s="33">
        <v>156.69999999999999</v>
      </c>
      <c r="E233">
        <v>52.1</v>
      </c>
      <c r="F233">
        <v>21.2</v>
      </c>
      <c r="G233">
        <v>79.8</v>
      </c>
      <c r="H233" s="33">
        <v>118</v>
      </c>
      <c r="I233">
        <v>73</v>
      </c>
      <c r="J233" s="33">
        <v>12.9</v>
      </c>
      <c r="K233">
        <v>41.2</v>
      </c>
      <c r="L233" s="33">
        <v>84</v>
      </c>
      <c r="M233">
        <v>5.2</v>
      </c>
      <c r="N233" s="33">
        <v>21</v>
      </c>
      <c r="O233">
        <v>19</v>
      </c>
      <c r="P233">
        <v>41</v>
      </c>
      <c r="Q233" s="33">
        <v>83</v>
      </c>
      <c r="R233">
        <v>102</v>
      </c>
      <c r="S233">
        <v>78</v>
      </c>
      <c r="T233" s="33">
        <v>0.63</v>
      </c>
      <c r="U233" s="33">
        <v>0</v>
      </c>
      <c r="V233">
        <v>0</v>
      </c>
      <c r="W233">
        <v>0</v>
      </c>
      <c r="X233" s="33">
        <v>0</v>
      </c>
      <c r="Y233">
        <v>2</v>
      </c>
      <c r="Z233">
        <v>1</v>
      </c>
      <c r="AA233" s="33">
        <v>0</v>
      </c>
    </row>
    <row r="234" spans="1:27">
      <c r="A234" s="33">
        <v>2</v>
      </c>
      <c r="B234">
        <v>53</v>
      </c>
      <c r="C234" s="33">
        <v>1</v>
      </c>
      <c r="D234" s="33">
        <v>156.80000000000001</v>
      </c>
      <c r="E234">
        <v>44.1</v>
      </c>
      <c r="F234">
        <v>17.899999999999999</v>
      </c>
      <c r="G234">
        <v>66</v>
      </c>
      <c r="H234" s="33">
        <v>138</v>
      </c>
      <c r="I234">
        <v>88</v>
      </c>
      <c r="J234" s="33" t="s">
        <v>20</v>
      </c>
      <c r="K234" t="s">
        <v>20</v>
      </c>
      <c r="L234" s="33">
        <v>86</v>
      </c>
      <c r="M234" t="s">
        <v>180</v>
      </c>
      <c r="N234" s="33">
        <v>16</v>
      </c>
      <c r="O234">
        <v>15</v>
      </c>
      <c r="P234">
        <v>19</v>
      </c>
      <c r="Q234" s="33">
        <v>103</v>
      </c>
      <c r="R234">
        <v>141</v>
      </c>
      <c r="S234">
        <v>87</v>
      </c>
      <c r="T234" s="33" t="s">
        <v>20</v>
      </c>
      <c r="U234" s="33">
        <v>0</v>
      </c>
      <c r="V234">
        <v>0</v>
      </c>
      <c r="W234">
        <v>0</v>
      </c>
      <c r="X234" s="33">
        <v>0</v>
      </c>
      <c r="Y234">
        <v>1</v>
      </c>
      <c r="Z234">
        <v>1</v>
      </c>
      <c r="AA234" s="33">
        <v>0</v>
      </c>
    </row>
    <row r="235" spans="1:27">
      <c r="A235" s="33">
        <v>2</v>
      </c>
      <c r="B235">
        <v>53</v>
      </c>
      <c r="C235" s="33">
        <v>1</v>
      </c>
      <c r="D235" s="33">
        <v>160</v>
      </c>
      <c r="E235">
        <v>58.1</v>
      </c>
      <c r="F235">
        <v>22.7</v>
      </c>
      <c r="G235">
        <v>96</v>
      </c>
      <c r="H235" s="33">
        <v>92</v>
      </c>
      <c r="I235">
        <v>64</v>
      </c>
      <c r="J235" s="33">
        <v>13</v>
      </c>
      <c r="K235">
        <v>41.2</v>
      </c>
      <c r="L235" s="33">
        <v>87</v>
      </c>
      <c r="M235">
        <v>5.2</v>
      </c>
      <c r="N235" s="33">
        <v>19</v>
      </c>
      <c r="O235">
        <v>13</v>
      </c>
      <c r="P235">
        <v>14</v>
      </c>
      <c r="Q235" s="33">
        <v>143</v>
      </c>
      <c r="R235">
        <v>152</v>
      </c>
      <c r="S235">
        <v>59</v>
      </c>
      <c r="T235" s="33">
        <v>0.69</v>
      </c>
      <c r="U235" s="33">
        <v>0</v>
      </c>
      <c r="V235">
        <v>0</v>
      </c>
      <c r="W235">
        <v>0</v>
      </c>
      <c r="X235" s="33">
        <v>0</v>
      </c>
      <c r="Y235">
        <v>1</v>
      </c>
      <c r="Z235">
        <v>1</v>
      </c>
      <c r="AA235" s="33">
        <v>0</v>
      </c>
    </row>
    <row r="236" spans="1:27">
      <c r="A236" s="33">
        <v>2</v>
      </c>
      <c r="B236">
        <v>53</v>
      </c>
      <c r="C236" s="33">
        <v>1</v>
      </c>
      <c r="D236" s="33">
        <v>156.1</v>
      </c>
      <c r="E236">
        <v>54.1</v>
      </c>
      <c r="F236">
        <v>22.2</v>
      </c>
      <c r="G236">
        <v>84.5</v>
      </c>
      <c r="H236" s="33">
        <v>99</v>
      </c>
      <c r="I236">
        <v>64</v>
      </c>
      <c r="J236" s="33">
        <v>12.1</v>
      </c>
      <c r="K236">
        <v>38.799999999999997</v>
      </c>
      <c r="L236" s="33">
        <v>97</v>
      </c>
      <c r="M236">
        <v>6</v>
      </c>
      <c r="N236" s="33">
        <v>20</v>
      </c>
      <c r="O236">
        <v>11</v>
      </c>
      <c r="P236">
        <v>12</v>
      </c>
      <c r="Q236" s="33">
        <v>55</v>
      </c>
      <c r="R236">
        <v>132</v>
      </c>
      <c r="S236">
        <v>74</v>
      </c>
      <c r="T236" s="33">
        <v>0.54</v>
      </c>
      <c r="U236" s="33">
        <v>0</v>
      </c>
      <c r="V236">
        <v>0</v>
      </c>
      <c r="W236">
        <v>0</v>
      </c>
      <c r="X236" s="33">
        <v>0</v>
      </c>
      <c r="Y236">
        <v>2</v>
      </c>
      <c r="Z236">
        <v>1</v>
      </c>
      <c r="AA236" s="33">
        <v>1</v>
      </c>
    </row>
    <row r="237" spans="1:27">
      <c r="A237" s="33">
        <v>2</v>
      </c>
      <c r="B237">
        <v>53</v>
      </c>
      <c r="C237" s="33">
        <v>1</v>
      </c>
      <c r="D237" s="33">
        <v>156.5</v>
      </c>
      <c r="E237">
        <v>48.6</v>
      </c>
      <c r="F237">
        <v>19.8</v>
      </c>
      <c r="G237">
        <v>74.8</v>
      </c>
      <c r="H237" s="33">
        <v>132</v>
      </c>
      <c r="I237">
        <v>88</v>
      </c>
      <c r="J237" s="33">
        <v>14.5</v>
      </c>
      <c r="K237">
        <v>44.3</v>
      </c>
      <c r="L237" s="33">
        <v>83</v>
      </c>
      <c r="M237">
        <v>5.2</v>
      </c>
      <c r="N237" s="33">
        <v>19</v>
      </c>
      <c r="O237">
        <v>7</v>
      </c>
      <c r="P237">
        <v>14</v>
      </c>
      <c r="Q237" s="33">
        <v>85</v>
      </c>
      <c r="R237">
        <v>114</v>
      </c>
      <c r="S237">
        <v>60</v>
      </c>
      <c r="T237" s="33">
        <v>0.64</v>
      </c>
      <c r="U237" s="33">
        <v>0</v>
      </c>
      <c r="V237">
        <v>0</v>
      </c>
      <c r="W237">
        <v>0</v>
      </c>
      <c r="X237" s="33">
        <v>0</v>
      </c>
      <c r="Y237">
        <v>2</v>
      </c>
      <c r="Z237">
        <v>1</v>
      </c>
      <c r="AA237" s="33">
        <v>1</v>
      </c>
    </row>
    <row r="238" spans="1:27">
      <c r="A238" s="33">
        <v>2</v>
      </c>
      <c r="B238">
        <v>53</v>
      </c>
      <c r="C238" s="33">
        <v>1</v>
      </c>
      <c r="D238" s="33">
        <v>156</v>
      </c>
      <c r="E238">
        <v>50.4</v>
      </c>
      <c r="F238">
        <v>20.7</v>
      </c>
      <c r="G238">
        <v>72</v>
      </c>
      <c r="H238" s="33">
        <v>108</v>
      </c>
      <c r="I238">
        <v>69</v>
      </c>
      <c r="J238" s="33">
        <v>12.2</v>
      </c>
      <c r="K238">
        <v>38.4</v>
      </c>
      <c r="L238" s="33">
        <v>93</v>
      </c>
      <c r="M238">
        <v>5.4</v>
      </c>
      <c r="N238" s="33">
        <v>28</v>
      </c>
      <c r="O238">
        <v>20</v>
      </c>
      <c r="P238">
        <v>8</v>
      </c>
      <c r="Q238" s="33">
        <v>43</v>
      </c>
      <c r="R238">
        <v>126</v>
      </c>
      <c r="S238">
        <v>96</v>
      </c>
      <c r="T238" s="33">
        <v>0.67</v>
      </c>
      <c r="U238" s="33">
        <v>0</v>
      </c>
      <c r="V238">
        <v>0</v>
      </c>
      <c r="W238">
        <v>0</v>
      </c>
      <c r="X238" s="33">
        <v>0</v>
      </c>
      <c r="Y238">
        <v>1</v>
      </c>
      <c r="Z238">
        <v>1</v>
      </c>
      <c r="AA238" s="33">
        <v>1</v>
      </c>
    </row>
    <row r="239" spans="1:27">
      <c r="A239" s="33">
        <v>2</v>
      </c>
      <c r="B239">
        <v>54</v>
      </c>
      <c r="C239" s="33">
        <v>1</v>
      </c>
      <c r="D239" s="33">
        <v>164.7</v>
      </c>
      <c r="E239">
        <v>62.3</v>
      </c>
      <c r="F239">
        <v>23</v>
      </c>
      <c r="G239">
        <v>88</v>
      </c>
      <c r="H239" s="33">
        <v>131</v>
      </c>
      <c r="I239">
        <v>84</v>
      </c>
      <c r="J239" s="33">
        <v>13.4</v>
      </c>
      <c r="K239" t="s">
        <v>20</v>
      </c>
      <c r="L239" s="33">
        <v>91</v>
      </c>
      <c r="M239" t="s">
        <v>180</v>
      </c>
      <c r="N239" s="33">
        <v>16</v>
      </c>
      <c r="O239">
        <v>10</v>
      </c>
      <c r="P239">
        <v>19</v>
      </c>
      <c r="Q239" s="33">
        <v>134</v>
      </c>
      <c r="R239">
        <v>105</v>
      </c>
      <c r="S239">
        <v>77</v>
      </c>
      <c r="T239" s="33" t="s">
        <v>20</v>
      </c>
      <c r="U239" s="33">
        <v>0</v>
      </c>
      <c r="V239">
        <v>0</v>
      </c>
      <c r="W239">
        <v>0</v>
      </c>
      <c r="X239" s="33">
        <v>0</v>
      </c>
      <c r="Y239">
        <v>3</v>
      </c>
      <c r="Z239">
        <v>2</v>
      </c>
      <c r="AA239" s="33">
        <v>1</v>
      </c>
    </row>
    <row r="240" spans="1:27">
      <c r="A240" s="33">
        <v>2</v>
      </c>
      <c r="B240">
        <v>54</v>
      </c>
      <c r="C240" s="33">
        <v>1</v>
      </c>
      <c r="D240" s="33">
        <v>142</v>
      </c>
      <c r="E240">
        <v>52.9</v>
      </c>
      <c r="F240">
        <v>26.2</v>
      </c>
      <c r="G240">
        <v>88</v>
      </c>
      <c r="H240" s="33">
        <v>105</v>
      </c>
      <c r="I240">
        <v>51</v>
      </c>
      <c r="J240" s="33" t="s">
        <v>20</v>
      </c>
      <c r="K240" t="s">
        <v>20</v>
      </c>
      <c r="L240" s="33">
        <v>95</v>
      </c>
      <c r="M240" t="s">
        <v>180</v>
      </c>
      <c r="N240" s="33">
        <v>26</v>
      </c>
      <c r="O240">
        <v>23</v>
      </c>
      <c r="P240">
        <v>36</v>
      </c>
      <c r="Q240" s="33">
        <v>149</v>
      </c>
      <c r="R240">
        <v>144</v>
      </c>
      <c r="S240">
        <v>49</v>
      </c>
      <c r="T240" s="33" t="s">
        <v>20</v>
      </c>
      <c r="U240" s="33">
        <v>0</v>
      </c>
      <c r="V240">
        <v>0</v>
      </c>
      <c r="W240">
        <v>0</v>
      </c>
      <c r="X240" s="33">
        <v>0</v>
      </c>
      <c r="Y240">
        <v>1</v>
      </c>
      <c r="Z240">
        <v>1</v>
      </c>
      <c r="AA240" s="33">
        <v>1</v>
      </c>
    </row>
    <row r="241" spans="1:27">
      <c r="A241" s="33">
        <v>2</v>
      </c>
      <c r="B241">
        <v>55</v>
      </c>
      <c r="C241" s="33">
        <v>1</v>
      </c>
      <c r="D241" s="33">
        <v>157</v>
      </c>
      <c r="E241">
        <v>48.4</v>
      </c>
      <c r="F241">
        <v>19.600000000000001</v>
      </c>
      <c r="G241">
        <v>65.5</v>
      </c>
      <c r="H241" s="33">
        <v>98</v>
      </c>
      <c r="I241">
        <v>67</v>
      </c>
      <c r="J241" s="33">
        <v>13.3</v>
      </c>
      <c r="K241" t="s">
        <v>20</v>
      </c>
      <c r="L241" s="33">
        <v>85</v>
      </c>
      <c r="M241" t="s">
        <v>180</v>
      </c>
      <c r="N241" s="33">
        <v>17</v>
      </c>
      <c r="O241">
        <v>21</v>
      </c>
      <c r="P241">
        <v>19</v>
      </c>
      <c r="Q241" s="33">
        <v>36</v>
      </c>
      <c r="R241">
        <v>98</v>
      </c>
      <c r="S241">
        <v>78</v>
      </c>
      <c r="T241" s="33" t="s">
        <v>20</v>
      </c>
      <c r="U241" s="33">
        <v>0</v>
      </c>
      <c r="V241">
        <v>0</v>
      </c>
      <c r="W241">
        <v>0</v>
      </c>
      <c r="X241" s="33">
        <v>0</v>
      </c>
      <c r="Y241">
        <v>1</v>
      </c>
      <c r="Z241">
        <v>1</v>
      </c>
      <c r="AA241" s="33">
        <v>1</v>
      </c>
    </row>
    <row r="242" spans="1:27">
      <c r="A242" s="33">
        <v>2</v>
      </c>
      <c r="B242">
        <v>55</v>
      </c>
      <c r="C242" s="33">
        <v>1</v>
      </c>
      <c r="D242" s="33">
        <v>156.9</v>
      </c>
      <c r="E242">
        <v>60.9</v>
      </c>
      <c r="F242">
        <v>24.7</v>
      </c>
      <c r="G242">
        <v>84.5</v>
      </c>
      <c r="H242" s="33">
        <v>111</v>
      </c>
      <c r="I242">
        <v>72</v>
      </c>
      <c r="J242" s="33">
        <v>12.3</v>
      </c>
      <c r="K242">
        <v>39.1</v>
      </c>
      <c r="L242" s="33">
        <v>89</v>
      </c>
      <c r="M242">
        <v>5.8</v>
      </c>
      <c r="N242" s="33">
        <v>13</v>
      </c>
      <c r="O242">
        <v>13</v>
      </c>
      <c r="P242">
        <v>26</v>
      </c>
      <c r="Q242" s="33">
        <v>67</v>
      </c>
      <c r="R242">
        <v>150</v>
      </c>
      <c r="S242">
        <v>75</v>
      </c>
      <c r="T242" s="33">
        <v>0.73</v>
      </c>
      <c r="U242" s="33">
        <v>0</v>
      </c>
      <c r="V242">
        <v>0</v>
      </c>
      <c r="W242">
        <v>0</v>
      </c>
      <c r="X242" s="33">
        <v>0</v>
      </c>
      <c r="Y242">
        <v>1</v>
      </c>
      <c r="Z242">
        <v>1</v>
      </c>
      <c r="AA242" s="33">
        <v>1</v>
      </c>
    </row>
    <row r="243" spans="1:27">
      <c r="A243" s="33">
        <v>2</v>
      </c>
      <c r="B243">
        <v>55</v>
      </c>
      <c r="C243" s="33">
        <v>1</v>
      </c>
      <c r="D243" s="33">
        <v>160.69999999999999</v>
      </c>
      <c r="E243">
        <v>59.2</v>
      </c>
      <c r="F243">
        <v>22.9</v>
      </c>
      <c r="G243">
        <v>87</v>
      </c>
      <c r="H243" s="33">
        <v>154</v>
      </c>
      <c r="I243">
        <v>91</v>
      </c>
      <c r="J243" s="33">
        <v>13.8</v>
      </c>
      <c r="K243">
        <v>44.5</v>
      </c>
      <c r="L243" s="33">
        <v>90</v>
      </c>
      <c r="M243">
        <v>5.4</v>
      </c>
      <c r="N243" s="33">
        <v>20</v>
      </c>
      <c r="O243">
        <v>14</v>
      </c>
      <c r="P243">
        <v>20</v>
      </c>
      <c r="Q243" s="33">
        <v>177</v>
      </c>
      <c r="R243">
        <v>196</v>
      </c>
      <c r="S243">
        <v>65</v>
      </c>
      <c r="T243" s="33">
        <v>0.63</v>
      </c>
      <c r="U243" s="33">
        <v>0</v>
      </c>
      <c r="V243">
        <v>0</v>
      </c>
      <c r="W243">
        <v>0</v>
      </c>
      <c r="X243" s="33">
        <v>0</v>
      </c>
      <c r="Y243">
        <v>1</v>
      </c>
      <c r="Z243">
        <v>1</v>
      </c>
      <c r="AA243" s="33">
        <v>1</v>
      </c>
    </row>
    <row r="244" spans="1:27">
      <c r="A244" s="33">
        <v>2</v>
      </c>
      <c r="B244">
        <v>56</v>
      </c>
      <c r="C244" s="33">
        <v>1</v>
      </c>
      <c r="D244" s="33">
        <v>152.69999999999999</v>
      </c>
      <c r="E244">
        <v>51</v>
      </c>
      <c r="F244">
        <v>21.9</v>
      </c>
      <c r="G244">
        <v>79.5</v>
      </c>
      <c r="H244" s="33">
        <v>125</v>
      </c>
      <c r="I244">
        <v>81</v>
      </c>
      <c r="J244" s="33">
        <v>12.7</v>
      </c>
      <c r="K244">
        <v>39.9</v>
      </c>
      <c r="L244" s="33">
        <v>89</v>
      </c>
      <c r="M244">
        <v>5.5</v>
      </c>
      <c r="N244" s="33">
        <v>22</v>
      </c>
      <c r="O244">
        <v>12</v>
      </c>
      <c r="P244">
        <v>19</v>
      </c>
      <c r="Q244" s="33">
        <v>70</v>
      </c>
      <c r="R244">
        <v>115</v>
      </c>
      <c r="S244">
        <v>91</v>
      </c>
      <c r="T244" s="33">
        <v>0.54</v>
      </c>
      <c r="U244" s="33">
        <v>0</v>
      </c>
      <c r="V244">
        <v>0</v>
      </c>
      <c r="W244">
        <v>1</v>
      </c>
      <c r="X244" s="33">
        <v>0</v>
      </c>
      <c r="Y244">
        <v>1</v>
      </c>
      <c r="AA244" s="33">
        <v>1</v>
      </c>
    </row>
    <row r="245" spans="1:27">
      <c r="A245" s="33">
        <v>2</v>
      </c>
      <c r="B245">
        <v>57</v>
      </c>
      <c r="C245" s="33">
        <v>1</v>
      </c>
      <c r="D245" s="33">
        <v>155.6</v>
      </c>
      <c r="E245">
        <v>43.2</v>
      </c>
      <c r="F245">
        <v>17.8</v>
      </c>
      <c r="G245">
        <v>68</v>
      </c>
      <c r="H245" s="33">
        <v>110</v>
      </c>
      <c r="I245">
        <v>68</v>
      </c>
      <c r="J245" s="33">
        <v>13.4</v>
      </c>
      <c r="K245">
        <v>43.6</v>
      </c>
      <c r="L245" s="33">
        <v>85</v>
      </c>
      <c r="M245">
        <v>6.2</v>
      </c>
      <c r="N245" s="33">
        <v>24</v>
      </c>
      <c r="O245">
        <v>21</v>
      </c>
      <c r="P245">
        <v>19</v>
      </c>
      <c r="Q245" s="33">
        <v>71</v>
      </c>
      <c r="R245">
        <v>150</v>
      </c>
      <c r="S245">
        <v>82</v>
      </c>
      <c r="T245" s="33">
        <v>0.57999999999999996</v>
      </c>
      <c r="U245" s="33">
        <v>0</v>
      </c>
      <c r="V245">
        <v>0</v>
      </c>
      <c r="W245">
        <v>0</v>
      </c>
      <c r="X245" s="33">
        <v>0</v>
      </c>
      <c r="Y245">
        <v>1</v>
      </c>
      <c r="AA245" s="33">
        <v>0</v>
      </c>
    </row>
    <row r="246" spans="1:27">
      <c r="A246" s="33">
        <v>2</v>
      </c>
      <c r="B246">
        <v>57</v>
      </c>
      <c r="C246" s="33">
        <v>1</v>
      </c>
      <c r="D246" s="33">
        <v>152.1</v>
      </c>
      <c r="E246">
        <v>48.8</v>
      </c>
      <c r="F246">
        <v>21.1</v>
      </c>
      <c r="G246">
        <v>79</v>
      </c>
      <c r="H246" s="33">
        <v>131</v>
      </c>
      <c r="I246">
        <v>89</v>
      </c>
      <c r="J246" s="33">
        <v>13.3</v>
      </c>
      <c r="K246">
        <v>41.8</v>
      </c>
      <c r="L246" s="33">
        <v>86</v>
      </c>
      <c r="M246">
        <v>5.7</v>
      </c>
      <c r="N246" s="33">
        <v>17</v>
      </c>
      <c r="O246">
        <v>16</v>
      </c>
      <c r="P246">
        <v>14</v>
      </c>
      <c r="Q246" s="33">
        <v>178</v>
      </c>
      <c r="R246">
        <v>108</v>
      </c>
      <c r="S246">
        <v>52</v>
      </c>
      <c r="T246" s="33">
        <v>0.57999999999999996</v>
      </c>
      <c r="U246" s="33">
        <v>0</v>
      </c>
      <c r="V246">
        <v>0</v>
      </c>
      <c r="W246">
        <v>0</v>
      </c>
      <c r="X246" s="33">
        <v>0</v>
      </c>
      <c r="Y246">
        <v>1</v>
      </c>
      <c r="AA246" s="33">
        <v>0</v>
      </c>
    </row>
    <row r="247" spans="1:27">
      <c r="A247" s="33">
        <v>2</v>
      </c>
      <c r="B247">
        <v>57</v>
      </c>
      <c r="C247" s="33">
        <v>1</v>
      </c>
      <c r="D247" s="33">
        <v>160.6</v>
      </c>
      <c r="E247">
        <v>52.5</v>
      </c>
      <c r="F247">
        <v>20.399999999999999</v>
      </c>
      <c r="G247">
        <v>72.5</v>
      </c>
      <c r="H247" s="33">
        <v>133</v>
      </c>
      <c r="I247">
        <v>78</v>
      </c>
      <c r="J247" s="33">
        <v>12.5</v>
      </c>
      <c r="K247">
        <v>41</v>
      </c>
      <c r="L247" s="33">
        <v>80</v>
      </c>
      <c r="M247">
        <v>5.5</v>
      </c>
      <c r="N247" s="33">
        <v>19</v>
      </c>
      <c r="O247">
        <v>14</v>
      </c>
      <c r="P247">
        <v>9</v>
      </c>
      <c r="Q247" s="33">
        <v>66</v>
      </c>
      <c r="R247">
        <v>139</v>
      </c>
      <c r="S247">
        <v>75</v>
      </c>
      <c r="T247" s="33">
        <v>0.48</v>
      </c>
      <c r="U247" s="33">
        <v>0</v>
      </c>
      <c r="V247">
        <v>0</v>
      </c>
      <c r="W247">
        <v>0</v>
      </c>
      <c r="X247" s="33">
        <v>0</v>
      </c>
      <c r="Y247">
        <v>1</v>
      </c>
      <c r="AA247" s="33">
        <v>1</v>
      </c>
    </row>
    <row r="248" spans="1:27">
      <c r="A248" s="33">
        <v>2</v>
      </c>
      <c r="B248">
        <v>57</v>
      </c>
      <c r="C248" s="33">
        <v>1</v>
      </c>
      <c r="D248" s="33">
        <v>160.69999999999999</v>
      </c>
      <c r="E248">
        <v>56.4</v>
      </c>
      <c r="F248">
        <v>21.8</v>
      </c>
      <c r="G248">
        <v>73.3</v>
      </c>
      <c r="H248" s="33">
        <v>132</v>
      </c>
      <c r="I248">
        <v>78</v>
      </c>
      <c r="J248" s="33">
        <v>12.4</v>
      </c>
      <c r="K248">
        <v>38.799999999999997</v>
      </c>
      <c r="L248" s="33">
        <v>79</v>
      </c>
      <c r="M248">
        <v>5.5</v>
      </c>
      <c r="N248" s="33">
        <v>22</v>
      </c>
      <c r="O248">
        <v>15</v>
      </c>
      <c r="P248">
        <v>15</v>
      </c>
      <c r="Q248" s="33">
        <v>52</v>
      </c>
      <c r="R248">
        <v>110</v>
      </c>
      <c r="S248">
        <v>89</v>
      </c>
      <c r="T248" s="33">
        <v>0.6</v>
      </c>
      <c r="U248" s="33">
        <v>0</v>
      </c>
      <c r="V248">
        <v>0</v>
      </c>
      <c r="W248">
        <v>0</v>
      </c>
      <c r="X248" s="33">
        <v>0</v>
      </c>
      <c r="Y248">
        <v>1</v>
      </c>
      <c r="Z248">
        <v>1</v>
      </c>
      <c r="AA248" s="33">
        <v>0</v>
      </c>
    </row>
    <row r="249" spans="1:27">
      <c r="A249" s="33">
        <v>2</v>
      </c>
      <c r="B249">
        <v>57</v>
      </c>
      <c r="C249" s="33">
        <v>1</v>
      </c>
      <c r="D249" s="33">
        <v>151</v>
      </c>
      <c r="E249">
        <v>56.5</v>
      </c>
      <c r="F249">
        <v>24.8</v>
      </c>
      <c r="G249">
        <v>74</v>
      </c>
      <c r="H249" s="33">
        <v>109</v>
      </c>
      <c r="I249">
        <v>64</v>
      </c>
      <c r="J249" s="33">
        <v>12.7</v>
      </c>
      <c r="K249">
        <v>41.3</v>
      </c>
      <c r="L249" s="33">
        <v>95</v>
      </c>
      <c r="M249">
        <v>5.7</v>
      </c>
      <c r="N249" s="33">
        <v>22</v>
      </c>
      <c r="O249">
        <v>20</v>
      </c>
      <c r="P249">
        <v>13</v>
      </c>
      <c r="Q249" s="33">
        <v>46</v>
      </c>
      <c r="R249">
        <v>90</v>
      </c>
      <c r="S249">
        <v>64</v>
      </c>
      <c r="T249" s="33">
        <v>0.43</v>
      </c>
      <c r="U249" s="33">
        <v>0</v>
      </c>
      <c r="V249">
        <v>0</v>
      </c>
      <c r="W249">
        <v>0</v>
      </c>
      <c r="X249" s="33">
        <v>0</v>
      </c>
      <c r="Y249">
        <v>2</v>
      </c>
      <c r="Z249">
        <v>1</v>
      </c>
      <c r="AA249" s="33">
        <v>1</v>
      </c>
    </row>
    <row r="250" spans="1:27">
      <c r="A250" s="33">
        <v>2</v>
      </c>
      <c r="B250">
        <v>57</v>
      </c>
      <c r="C250" s="33">
        <v>1</v>
      </c>
      <c r="D250" s="33">
        <v>153.6</v>
      </c>
      <c r="E250">
        <v>52.4</v>
      </c>
      <c r="F250">
        <v>22.2</v>
      </c>
      <c r="G250">
        <v>75</v>
      </c>
      <c r="H250" s="33">
        <v>115</v>
      </c>
      <c r="I250">
        <v>75</v>
      </c>
      <c r="J250" s="33">
        <v>13.4</v>
      </c>
      <c r="K250">
        <v>42.1</v>
      </c>
      <c r="L250" s="33">
        <v>99</v>
      </c>
      <c r="M250">
        <v>5.4</v>
      </c>
      <c r="N250" s="33">
        <v>19</v>
      </c>
      <c r="O250">
        <v>21</v>
      </c>
      <c r="P250">
        <v>21</v>
      </c>
      <c r="Q250" s="33">
        <v>49</v>
      </c>
      <c r="R250">
        <v>113</v>
      </c>
      <c r="S250">
        <v>85</v>
      </c>
      <c r="T250" s="33">
        <v>0.61</v>
      </c>
      <c r="U250" s="33">
        <v>0</v>
      </c>
      <c r="V250">
        <v>0</v>
      </c>
      <c r="W250">
        <v>0</v>
      </c>
      <c r="X250" s="33">
        <v>0</v>
      </c>
      <c r="Y250">
        <v>2</v>
      </c>
      <c r="Z250">
        <v>1</v>
      </c>
      <c r="AA250" s="33">
        <v>1</v>
      </c>
    </row>
    <row r="251" spans="1:27">
      <c r="A251" s="33">
        <v>2</v>
      </c>
      <c r="B251">
        <v>57</v>
      </c>
      <c r="C251" s="33">
        <v>1</v>
      </c>
      <c r="D251" s="33">
        <v>150.5</v>
      </c>
      <c r="E251">
        <v>42.9</v>
      </c>
      <c r="F251">
        <v>18.899999999999999</v>
      </c>
      <c r="G251">
        <v>77</v>
      </c>
      <c r="H251" s="33">
        <v>130</v>
      </c>
      <c r="I251">
        <v>77</v>
      </c>
      <c r="J251" s="33">
        <v>13.9</v>
      </c>
      <c r="K251">
        <v>42.6</v>
      </c>
      <c r="L251" s="33">
        <v>92</v>
      </c>
      <c r="M251">
        <v>5.2</v>
      </c>
      <c r="N251" s="33">
        <v>28</v>
      </c>
      <c r="O251">
        <v>24</v>
      </c>
      <c r="P251">
        <v>20</v>
      </c>
      <c r="Q251" s="33">
        <v>52</v>
      </c>
      <c r="R251">
        <v>117</v>
      </c>
      <c r="S251">
        <v>101</v>
      </c>
      <c r="T251" s="33">
        <v>0.51</v>
      </c>
      <c r="U251" s="33">
        <v>0</v>
      </c>
      <c r="V251">
        <v>0</v>
      </c>
      <c r="W251">
        <v>0</v>
      </c>
      <c r="X251" s="33">
        <v>0</v>
      </c>
      <c r="Y251">
        <v>1</v>
      </c>
      <c r="Z251">
        <v>1</v>
      </c>
      <c r="AA251" s="33">
        <v>1</v>
      </c>
    </row>
    <row r="252" spans="1:27">
      <c r="A252" s="33">
        <v>2</v>
      </c>
      <c r="B252">
        <v>57</v>
      </c>
      <c r="C252" s="33">
        <v>1</v>
      </c>
      <c r="D252" s="33">
        <v>151.30000000000001</v>
      </c>
      <c r="E252">
        <v>52.7</v>
      </c>
      <c r="F252">
        <v>23</v>
      </c>
      <c r="G252">
        <v>84</v>
      </c>
      <c r="H252" s="33">
        <v>145</v>
      </c>
      <c r="I252">
        <v>98</v>
      </c>
      <c r="J252" s="33" t="s">
        <v>20</v>
      </c>
      <c r="K252" t="s">
        <v>20</v>
      </c>
      <c r="L252" s="33">
        <v>99</v>
      </c>
      <c r="M252">
        <v>6.3</v>
      </c>
      <c r="N252" s="33">
        <v>20</v>
      </c>
      <c r="O252">
        <v>12</v>
      </c>
      <c r="P252">
        <v>14</v>
      </c>
      <c r="Q252" s="33">
        <v>87</v>
      </c>
      <c r="R252">
        <v>138</v>
      </c>
      <c r="S252">
        <v>75</v>
      </c>
      <c r="T252" s="33" t="s">
        <v>20</v>
      </c>
      <c r="U252" s="33">
        <v>0</v>
      </c>
      <c r="V252">
        <v>0</v>
      </c>
      <c r="W252">
        <v>1</v>
      </c>
      <c r="X252" s="33">
        <v>0</v>
      </c>
      <c r="Y252">
        <v>2</v>
      </c>
      <c r="Z252">
        <v>1</v>
      </c>
      <c r="AA252" s="33">
        <v>1</v>
      </c>
    </row>
    <row r="253" spans="1:27">
      <c r="A253" s="33">
        <v>2</v>
      </c>
      <c r="B253">
        <v>58</v>
      </c>
      <c r="C253" s="33">
        <v>1</v>
      </c>
      <c r="D253" s="33">
        <v>151.80000000000001</v>
      </c>
      <c r="E253">
        <v>53.2</v>
      </c>
      <c r="F253">
        <v>23.1</v>
      </c>
      <c r="G253">
        <v>85.5</v>
      </c>
      <c r="H253" s="33">
        <v>137</v>
      </c>
      <c r="I253">
        <v>80</v>
      </c>
      <c r="J253" s="33">
        <v>13.5</v>
      </c>
      <c r="K253">
        <v>42.6</v>
      </c>
      <c r="L253" s="33">
        <v>95</v>
      </c>
      <c r="M253">
        <v>5.8</v>
      </c>
      <c r="N253" s="33">
        <v>19</v>
      </c>
      <c r="O253">
        <v>15</v>
      </c>
      <c r="P253">
        <v>32</v>
      </c>
      <c r="Q253" s="33">
        <v>95</v>
      </c>
      <c r="R253">
        <v>141</v>
      </c>
      <c r="S253">
        <v>68</v>
      </c>
      <c r="T253" s="33">
        <v>0.55000000000000004</v>
      </c>
      <c r="U253" s="33">
        <v>0</v>
      </c>
      <c r="V253">
        <v>0</v>
      </c>
      <c r="W253">
        <v>0</v>
      </c>
      <c r="X253" s="33">
        <v>0</v>
      </c>
      <c r="Y253">
        <v>1</v>
      </c>
      <c r="AA253" s="33">
        <v>1</v>
      </c>
    </row>
    <row r="254" spans="1:27">
      <c r="A254" s="33">
        <v>2</v>
      </c>
      <c r="B254">
        <v>58</v>
      </c>
      <c r="C254" s="33">
        <v>1</v>
      </c>
      <c r="D254" s="33">
        <v>155.1</v>
      </c>
      <c r="E254">
        <v>64.2</v>
      </c>
      <c r="F254">
        <v>26.7</v>
      </c>
      <c r="G254">
        <v>90</v>
      </c>
      <c r="H254" s="33">
        <v>95</v>
      </c>
      <c r="I254">
        <v>59</v>
      </c>
      <c r="J254" s="33">
        <v>13.1</v>
      </c>
      <c r="K254">
        <v>40.4</v>
      </c>
      <c r="L254" s="33">
        <v>94</v>
      </c>
      <c r="M254">
        <v>5.6</v>
      </c>
      <c r="N254" s="33">
        <v>30</v>
      </c>
      <c r="O254">
        <v>21</v>
      </c>
      <c r="P254">
        <v>16</v>
      </c>
      <c r="Q254" s="33">
        <v>111</v>
      </c>
      <c r="R254">
        <v>134</v>
      </c>
      <c r="S254">
        <v>62</v>
      </c>
      <c r="T254" s="33">
        <v>0.89</v>
      </c>
      <c r="U254" s="33">
        <v>0</v>
      </c>
      <c r="V254">
        <v>0</v>
      </c>
      <c r="W254">
        <v>0</v>
      </c>
      <c r="X254" s="33">
        <v>0</v>
      </c>
      <c r="Y254">
        <v>1</v>
      </c>
      <c r="AA254" s="33">
        <v>1</v>
      </c>
    </row>
    <row r="255" spans="1:27">
      <c r="A255" s="33">
        <v>2</v>
      </c>
      <c r="B255">
        <v>58</v>
      </c>
      <c r="C255" s="33">
        <v>1</v>
      </c>
      <c r="D255" s="33">
        <v>157.9</v>
      </c>
      <c r="E255">
        <v>56.1</v>
      </c>
      <c r="F255">
        <v>22.5</v>
      </c>
      <c r="G255">
        <v>76</v>
      </c>
      <c r="H255" s="33">
        <v>108</v>
      </c>
      <c r="I255">
        <v>73</v>
      </c>
      <c r="J255" s="33">
        <v>13.9</v>
      </c>
      <c r="K255">
        <v>44.7</v>
      </c>
      <c r="L255" s="33">
        <v>92</v>
      </c>
      <c r="M255">
        <v>5.6</v>
      </c>
      <c r="N255" s="33">
        <v>20</v>
      </c>
      <c r="O255">
        <v>12</v>
      </c>
      <c r="P255">
        <v>12</v>
      </c>
      <c r="Q255" s="33">
        <v>125</v>
      </c>
      <c r="R255">
        <v>153</v>
      </c>
      <c r="S255">
        <v>51</v>
      </c>
      <c r="T255" s="33">
        <v>0.64</v>
      </c>
      <c r="U255" s="33">
        <v>0</v>
      </c>
      <c r="V255">
        <v>0</v>
      </c>
      <c r="W255">
        <v>0</v>
      </c>
      <c r="X255" s="33">
        <v>0</v>
      </c>
      <c r="Y255">
        <v>1</v>
      </c>
      <c r="AA255" s="33">
        <v>1</v>
      </c>
    </row>
    <row r="256" spans="1:27">
      <c r="A256" s="33">
        <v>2</v>
      </c>
      <c r="B256">
        <v>58</v>
      </c>
      <c r="C256" s="33">
        <v>1</v>
      </c>
      <c r="D256" s="33">
        <v>157.80000000000001</v>
      </c>
      <c r="E256">
        <v>53</v>
      </c>
      <c r="F256">
        <v>21.3</v>
      </c>
      <c r="G256">
        <v>78</v>
      </c>
      <c r="H256" s="33">
        <v>123</v>
      </c>
      <c r="I256">
        <v>74</v>
      </c>
      <c r="J256" s="33" t="s">
        <v>20</v>
      </c>
      <c r="K256" t="s">
        <v>20</v>
      </c>
      <c r="L256" s="33">
        <v>96</v>
      </c>
      <c r="M256" t="s">
        <v>180</v>
      </c>
      <c r="N256" s="33">
        <v>16</v>
      </c>
      <c r="O256">
        <v>12</v>
      </c>
      <c r="P256">
        <v>19</v>
      </c>
      <c r="Q256" s="33">
        <v>110</v>
      </c>
      <c r="R256">
        <v>90</v>
      </c>
      <c r="S256">
        <v>67</v>
      </c>
      <c r="T256" s="33" t="s">
        <v>20</v>
      </c>
      <c r="U256" s="33">
        <v>0</v>
      </c>
      <c r="V256">
        <v>0</v>
      </c>
      <c r="W256">
        <v>0</v>
      </c>
      <c r="X256" s="33">
        <v>0</v>
      </c>
      <c r="Y256">
        <v>3</v>
      </c>
      <c r="Z256">
        <v>2</v>
      </c>
      <c r="AA256" s="33">
        <v>0</v>
      </c>
    </row>
    <row r="257" spans="1:27">
      <c r="A257" s="33">
        <v>2</v>
      </c>
      <c r="B257">
        <v>58</v>
      </c>
      <c r="C257" s="33">
        <v>1</v>
      </c>
      <c r="D257" s="33">
        <v>148</v>
      </c>
      <c r="E257">
        <v>46.7</v>
      </c>
      <c r="F257">
        <v>21.3</v>
      </c>
      <c r="G257">
        <v>70.5</v>
      </c>
      <c r="H257" s="33">
        <v>132</v>
      </c>
      <c r="I257">
        <v>80</v>
      </c>
      <c r="J257" s="33">
        <v>14.9</v>
      </c>
      <c r="K257">
        <v>44.9</v>
      </c>
      <c r="L257" s="33">
        <v>90</v>
      </c>
      <c r="M257">
        <v>5.6</v>
      </c>
      <c r="N257" s="33">
        <v>16</v>
      </c>
      <c r="O257">
        <v>15</v>
      </c>
      <c r="P257">
        <v>13</v>
      </c>
      <c r="Q257" s="33">
        <v>50</v>
      </c>
      <c r="R257">
        <v>159</v>
      </c>
      <c r="S257">
        <v>66</v>
      </c>
      <c r="T257" s="33">
        <v>0.7</v>
      </c>
      <c r="U257" s="33">
        <v>0</v>
      </c>
      <c r="V257">
        <v>0</v>
      </c>
      <c r="W257">
        <v>0</v>
      </c>
      <c r="X257" s="33">
        <v>0</v>
      </c>
      <c r="Y257">
        <v>1</v>
      </c>
      <c r="Z257">
        <v>1</v>
      </c>
      <c r="AA257" s="33">
        <v>0</v>
      </c>
    </row>
    <row r="258" spans="1:27">
      <c r="A258" s="33">
        <v>2</v>
      </c>
      <c r="B258">
        <v>58</v>
      </c>
      <c r="C258" s="33">
        <v>1</v>
      </c>
      <c r="D258" s="33">
        <v>154.5</v>
      </c>
      <c r="E258">
        <v>55.6</v>
      </c>
      <c r="F258">
        <v>23.3</v>
      </c>
      <c r="G258">
        <v>82</v>
      </c>
      <c r="H258" s="33">
        <v>114</v>
      </c>
      <c r="I258">
        <v>61</v>
      </c>
      <c r="J258" s="33">
        <v>11.2</v>
      </c>
      <c r="K258">
        <v>35.299999999999997</v>
      </c>
      <c r="L258" s="33">
        <v>81</v>
      </c>
      <c r="M258">
        <v>5.4</v>
      </c>
      <c r="N258" s="33">
        <v>16</v>
      </c>
      <c r="O258">
        <v>12</v>
      </c>
      <c r="P258">
        <v>17</v>
      </c>
      <c r="Q258" s="33">
        <v>46</v>
      </c>
      <c r="R258">
        <v>125</v>
      </c>
      <c r="S258">
        <v>65</v>
      </c>
      <c r="T258" s="33">
        <v>0.5</v>
      </c>
      <c r="U258" s="33">
        <v>0</v>
      </c>
      <c r="V258">
        <v>0</v>
      </c>
      <c r="W258">
        <v>0</v>
      </c>
      <c r="X258" s="33">
        <v>0</v>
      </c>
      <c r="Y258">
        <v>2</v>
      </c>
      <c r="Z258">
        <v>1</v>
      </c>
      <c r="AA258" s="33">
        <v>1</v>
      </c>
    </row>
    <row r="259" spans="1:27">
      <c r="A259" s="33">
        <v>2</v>
      </c>
      <c r="B259">
        <v>58</v>
      </c>
      <c r="C259" s="33">
        <v>1</v>
      </c>
      <c r="D259" s="33">
        <v>159.4</v>
      </c>
      <c r="E259">
        <v>47.4</v>
      </c>
      <c r="F259">
        <v>18.7</v>
      </c>
      <c r="G259">
        <v>69</v>
      </c>
      <c r="H259" s="33">
        <v>114</v>
      </c>
      <c r="I259">
        <v>70</v>
      </c>
      <c r="J259" s="33">
        <v>11.7</v>
      </c>
      <c r="K259">
        <v>37.700000000000003</v>
      </c>
      <c r="L259" s="33">
        <v>86</v>
      </c>
      <c r="M259">
        <v>5.7</v>
      </c>
      <c r="N259" s="33">
        <v>26</v>
      </c>
      <c r="O259">
        <v>19</v>
      </c>
      <c r="P259">
        <v>20</v>
      </c>
      <c r="Q259" s="33">
        <v>52</v>
      </c>
      <c r="R259">
        <v>105</v>
      </c>
      <c r="S259">
        <v>100</v>
      </c>
      <c r="T259" s="33">
        <v>0.72</v>
      </c>
      <c r="U259" s="33">
        <v>0</v>
      </c>
      <c r="V259">
        <v>0</v>
      </c>
      <c r="W259">
        <v>0</v>
      </c>
      <c r="X259" s="33">
        <v>0</v>
      </c>
      <c r="Y259">
        <v>2</v>
      </c>
      <c r="Z259">
        <v>1</v>
      </c>
      <c r="AA259" s="33">
        <v>1</v>
      </c>
    </row>
    <row r="260" spans="1:27">
      <c r="A260" s="33">
        <v>2</v>
      </c>
      <c r="B260">
        <v>58</v>
      </c>
      <c r="C260" s="33">
        <v>1</v>
      </c>
      <c r="D260" s="33">
        <v>147.9</v>
      </c>
      <c r="E260">
        <v>42.8</v>
      </c>
      <c r="F260">
        <v>19.600000000000001</v>
      </c>
      <c r="G260">
        <v>82</v>
      </c>
      <c r="H260" s="33">
        <v>118</v>
      </c>
      <c r="I260">
        <v>73</v>
      </c>
      <c r="J260" s="33">
        <v>13</v>
      </c>
      <c r="K260">
        <v>41.3</v>
      </c>
      <c r="L260" s="33">
        <v>82</v>
      </c>
      <c r="M260">
        <v>5.7</v>
      </c>
      <c r="N260" s="33">
        <v>20</v>
      </c>
      <c r="O260">
        <v>14</v>
      </c>
      <c r="P260">
        <v>13</v>
      </c>
      <c r="Q260" s="33">
        <v>72</v>
      </c>
      <c r="R260">
        <v>156</v>
      </c>
      <c r="S260">
        <v>70</v>
      </c>
      <c r="T260" s="33">
        <v>0.46</v>
      </c>
      <c r="U260" s="33">
        <v>0</v>
      </c>
      <c r="V260">
        <v>0</v>
      </c>
      <c r="W260">
        <v>0</v>
      </c>
      <c r="X260" s="33">
        <v>0</v>
      </c>
      <c r="Y260">
        <v>2</v>
      </c>
      <c r="Z260">
        <v>1</v>
      </c>
      <c r="AA260" s="33">
        <v>1</v>
      </c>
    </row>
    <row r="261" spans="1:27">
      <c r="A261" s="33">
        <v>2</v>
      </c>
      <c r="B261">
        <v>59</v>
      </c>
      <c r="C261" s="33">
        <v>1</v>
      </c>
      <c r="D261" s="33">
        <v>156.1</v>
      </c>
      <c r="E261">
        <v>62.1</v>
      </c>
      <c r="F261">
        <v>25.5</v>
      </c>
      <c r="G261">
        <v>89.5</v>
      </c>
      <c r="H261" s="33">
        <v>129</v>
      </c>
      <c r="I261">
        <v>92</v>
      </c>
      <c r="J261" s="33">
        <v>14.8</v>
      </c>
      <c r="K261">
        <v>47.3</v>
      </c>
      <c r="L261" s="33">
        <v>87</v>
      </c>
      <c r="M261">
        <v>5.4</v>
      </c>
      <c r="N261" s="33">
        <v>20</v>
      </c>
      <c r="O261">
        <v>22</v>
      </c>
      <c r="P261">
        <v>22</v>
      </c>
      <c r="Q261" s="33">
        <v>69</v>
      </c>
      <c r="R261">
        <v>114</v>
      </c>
      <c r="S261">
        <v>64</v>
      </c>
      <c r="T261" s="33">
        <v>0.63</v>
      </c>
      <c r="U261" s="33">
        <v>0</v>
      </c>
      <c r="V261">
        <v>0</v>
      </c>
      <c r="W261">
        <v>0</v>
      </c>
      <c r="X261" s="33">
        <v>0</v>
      </c>
      <c r="Y261">
        <v>1</v>
      </c>
      <c r="AA261" s="33">
        <v>1</v>
      </c>
    </row>
    <row r="262" spans="1:27">
      <c r="A262" s="33">
        <v>2</v>
      </c>
      <c r="B262">
        <v>59</v>
      </c>
      <c r="C262" s="33">
        <v>1</v>
      </c>
      <c r="D262" s="33">
        <v>161.5</v>
      </c>
      <c r="E262">
        <v>47.5</v>
      </c>
      <c r="F262">
        <v>18.2</v>
      </c>
      <c r="G262">
        <v>65</v>
      </c>
      <c r="H262" s="33">
        <v>122</v>
      </c>
      <c r="I262">
        <v>81</v>
      </c>
      <c r="J262" s="33">
        <v>10.4</v>
      </c>
      <c r="K262">
        <v>34</v>
      </c>
      <c r="L262" s="33">
        <v>88</v>
      </c>
      <c r="M262">
        <v>5.7</v>
      </c>
      <c r="N262" s="33">
        <v>20</v>
      </c>
      <c r="O262">
        <v>19</v>
      </c>
      <c r="P262">
        <v>17</v>
      </c>
      <c r="Q262" s="33">
        <v>42</v>
      </c>
      <c r="R262">
        <v>98</v>
      </c>
      <c r="S262">
        <v>78</v>
      </c>
      <c r="T262" s="33">
        <v>0.73</v>
      </c>
      <c r="U262" s="33">
        <v>1</v>
      </c>
      <c r="V262">
        <v>0</v>
      </c>
      <c r="W262">
        <v>0</v>
      </c>
      <c r="X262" s="33">
        <v>0</v>
      </c>
      <c r="Y262">
        <v>1</v>
      </c>
      <c r="AA262" s="33">
        <v>1</v>
      </c>
    </row>
    <row r="263" spans="1:27">
      <c r="A263" s="33">
        <v>2</v>
      </c>
      <c r="B263">
        <v>59</v>
      </c>
      <c r="C263" s="33">
        <v>1</v>
      </c>
      <c r="D263" s="33">
        <v>156.30000000000001</v>
      </c>
      <c r="E263">
        <v>62.7</v>
      </c>
      <c r="F263">
        <v>25.7</v>
      </c>
      <c r="G263">
        <v>90</v>
      </c>
      <c r="H263" s="33">
        <v>115</v>
      </c>
      <c r="I263">
        <v>68</v>
      </c>
      <c r="J263" s="33">
        <v>13.8</v>
      </c>
      <c r="K263">
        <v>43.9</v>
      </c>
      <c r="L263" s="33">
        <v>100</v>
      </c>
      <c r="M263">
        <v>5.9</v>
      </c>
      <c r="N263" s="33">
        <v>22</v>
      </c>
      <c r="O263">
        <v>19</v>
      </c>
      <c r="P263">
        <v>17</v>
      </c>
      <c r="Q263" s="33">
        <v>76</v>
      </c>
      <c r="R263">
        <v>119</v>
      </c>
      <c r="S263">
        <v>62</v>
      </c>
      <c r="T263" s="33">
        <v>0.54</v>
      </c>
      <c r="U263" s="33">
        <v>0</v>
      </c>
      <c r="V263">
        <v>0</v>
      </c>
      <c r="W263">
        <v>0</v>
      </c>
      <c r="X263" s="33">
        <v>0</v>
      </c>
      <c r="Y263">
        <v>3</v>
      </c>
      <c r="Z263">
        <v>2</v>
      </c>
      <c r="AA263" s="33">
        <v>1</v>
      </c>
    </row>
    <row r="264" spans="1:27">
      <c r="A264" s="33">
        <v>2</v>
      </c>
      <c r="B264">
        <v>59</v>
      </c>
      <c r="C264" s="33">
        <v>1</v>
      </c>
      <c r="D264" s="33">
        <v>159.69999999999999</v>
      </c>
      <c r="E264">
        <v>51.6</v>
      </c>
      <c r="F264">
        <v>20.2</v>
      </c>
      <c r="G264">
        <v>82.5</v>
      </c>
      <c r="H264" s="33">
        <v>110</v>
      </c>
      <c r="I264">
        <v>68</v>
      </c>
      <c r="J264" s="33">
        <v>12.1</v>
      </c>
      <c r="K264">
        <v>38.5</v>
      </c>
      <c r="L264" s="33">
        <v>92</v>
      </c>
      <c r="M264">
        <v>5.5</v>
      </c>
      <c r="N264" s="33">
        <v>31</v>
      </c>
      <c r="O264">
        <v>19</v>
      </c>
      <c r="P264">
        <v>19</v>
      </c>
      <c r="Q264" s="33">
        <v>121</v>
      </c>
      <c r="R264">
        <v>121</v>
      </c>
      <c r="S264">
        <v>69</v>
      </c>
      <c r="T264" s="33">
        <v>0.57999999999999996</v>
      </c>
      <c r="U264" s="33">
        <v>1</v>
      </c>
      <c r="V264">
        <v>0</v>
      </c>
      <c r="W264">
        <v>0</v>
      </c>
      <c r="X264" s="33">
        <v>0</v>
      </c>
      <c r="Y264">
        <v>3</v>
      </c>
      <c r="Z264">
        <v>2</v>
      </c>
      <c r="AA264" s="33">
        <v>1</v>
      </c>
    </row>
    <row r="265" spans="1:27">
      <c r="A265" s="33">
        <v>2</v>
      </c>
      <c r="B265">
        <v>59</v>
      </c>
      <c r="C265" s="33">
        <v>1</v>
      </c>
      <c r="D265" s="33">
        <v>140.30000000000001</v>
      </c>
      <c r="E265">
        <v>37.700000000000003</v>
      </c>
      <c r="F265">
        <v>19.2</v>
      </c>
      <c r="G265">
        <v>70</v>
      </c>
      <c r="H265" s="33">
        <v>132</v>
      </c>
      <c r="I265">
        <v>70</v>
      </c>
      <c r="J265" s="33">
        <v>13</v>
      </c>
      <c r="K265">
        <v>41.2</v>
      </c>
      <c r="L265" s="33">
        <v>85</v>
      </c>
      <c r="M265">
        <v>5.5</v>
      </c>
      <c r="N265" s="33">
        <v>22</v>
      </c>
      <c r="O265">
        <v>14</v>
      </c>
      <c r="P265">
        <v>10</v>
      </c>
      <c r="Q265" s="33">
        <v>44</v>
      </c>
      <c r="R265">
        <v>106</v>
      </c>
      <c r="S265">
        <v>123</v>
      </c>
      <c r="T265" s="33">
        <v>0.56999999999999995</v>
      </c>
      <c r="U265" s="33">
        <v>0</v>
      </c>
      <c r="V265">
        <v>0</v>
      </c>
      <c r="W265">
        <v>0</v>
      </c>
      <c r="X265" s="33">
        <v>0</v>
      </c>
      <c r="Y265">
        <v>3</v>
      </c>
      <c r="Z265">
        <v>1</v>
      </c>
      <c r="AA265" s="33">
        <v>0</v>
      </c>
    </row>
    <row r="266" spans="1:27">
      <c r="A266" s="33">
        <v>2</v>
      </c>
      <c r="B266">
        <v>59</v>
      </c>
      <c r="C266" s="33">
        <v>1</v>
      </c>
      <c r="D266" s="33">
        <v>151.1</v>
      </c>
      <c r="E266">
        <v>44.9</v>
      </c>
      <c r="F266">
        <v>19.7</v>
      </c>
      <c r="G266">
        <v>74.5</v>
      </c>
      <c r="H266" s="33">
        <v>106</v>
      </c>
      <c r="I266">
        <v>66</v>
      </c>
      <c r="J266" s="33">
        <v>15.2</v>
      </c>
      <c r="K266">
        <v>49.3</v>
      </c>
      <c r="L266" s="33">
        <v>83</v>
      </c>
      <c r="M266">
        <v>5.2</v>
      </c>
      <c r="N266" s="33">
        <v>15</v>
      </c>
      <c r="O266">
        <v>8</v>
      </c>
      <c r="P266">
        <v>15</v>
      </c>
      <c r="Q266" s="33">
        <v>75</v>
      </c>
      <c r="R266">
        <v>116</v>
      </c>
      <c r="S266">
        <v>99</v>
      </c>
      <c r="T266" s="33">
        <v>0.7</v>
      </c>
      <c r="U266" s="33">
        <v>0</v>
      </c>
      <c r="V266">
        <v>0</v>
      </c>
      <c r="W266">
        <v>0</v>
      </c>
      <c r="X266" s="33">
        <v>0</v>
      </c>
      <c r="Y266">
        <v>3</v>
      </c>
      <c r="Z266">
        <v>1</v>
      </c>
      <c r="AA266" s="33">
        <v>0</v>
      </c>
    </row>
    <row r="267" spans="1:27">
      <c r="A267" s="33">
        <v>2</v>
      </c>
      <c r="B267">
        <v>59</v>
      </c>
      <c r="C267" s="33">
        <v>1</v>
      </c>
      <c r="D267" s="33">
        <v>148.80000000000001</v>
      </c>
      <c r="E267">
        <v>52.4</v>
      </c>
      <c r="F267">
        <v>23.7</v>
      </c>
      <c r="G267">
        <v>78</v>
      </c>
      <c r="H267" s="33">
        <v>130</v>
      </c>
      <c r="I267">
        <v>83</v>
      </c>
      <c r="J267" s="33">
        <v>13.4</v>
      </c>
      <c r="K267">
        <v>42.5</v>
      </c>
      <c r="L267" s="33">
        <v>80</v>
      </c>
      <c r="M267">
        <v>5.7</v>
      </c>
      <c r="N267" s="33">
        <v>14</v>
      </c>
      <c r="O267">
        <v>14</v>
      </c>
      <c r="P267">
        <v>18</v>
      </c>
      <c r="Q267" s="33">
        <v>61</v>
      </c>
      <c r="R267">
        <v>99</v>
      </c>
      <c r="S267">
        <v>80</v>
      </c>
      <c r="T267" s="33">
        <v>0.81</v>
      </c>
      <c r="U267" s="33">
        <v>0</v>
      </c>
      <c r="V267">
        <v>0</v>
      </c>
      <c r="W267">
        <v>0</v>
      </c>
      <c r="X267" s="33">
        <v>0</v>
      </c>
      <c r="Y267">
        <v>1</v>
      </c>
      <c r="Z267">
        <v>1</v>
      </c>
      <c r="AA267" s="33">
        <v>0</v>
      </c>
    </row>
    <row r="268" spans="1:27">
      <c r="A268" s="33">
        <v>2</v>
      </c>
      <c r="B268">
        <v>59</v>
      </c>
      <c r="C268" s="33">
        <v>1</v>
      </c>
      <c r="D268" s="33">
        <v>159.4</v>
      </c>
      <c r="E268">
        <v>45.8</v>
      </c>
      <c r="F268">
        <v>18</v>
      </c>
      <c r="G268">
        <v>67.5</v>
      </c>
      <c r="H268" s="33">
        <v>128</v>
      </c>
      <c r="I268">
        <v>82</v>
      </c>
      <c r="J268" s="33">
        <v>12.3</v>
      </c>
      <c r="K268">
        <v>39.200000000000003</v>
      </c>
      <c r="L268" s="33">
        <v>85</v>
      </c>
      <c r="M268">
        <v>5.5</v>
      </c>
      <c r="N268" s="33">
        <v>17</v>
      </c>
      <c r="O268">
        <v>9</v>
      </c>
      <c r="P268">
        <v>13</v>
      </c>
      <c r="Q268" s="33">
        <v>61</v>
      </c>
      <c r="R268">
        <v>134</v>
      </c>
      <c r="S268">
        <v>82</v>
      </c>
      <c r="T268" s="33">
        <v>0.53</v>
      </c>
      <c r="U268" s="33">
        <v>1</v>
      </c>
      <c r="V268">
        <v>0</v>
      </c>
      <c r="W268">
        <v>1</v>
      </c>
      <c r="X268" s="33">
        <v>0</v>
      </c>
      <c r="Y268">
        <v>1</v>
      </c>
      <c r="Z268">
        <v>1</v>
      </c>
      <c r="AA268" s="33">
        <v>0</v>
      </c>
    </row>
    <row r="269" spans="1:27">
      <c r="A269" s="33">
        <v>2</v>
      </c>
      <c r="B269">
        <v>59</v>
      </c>
      <c r="C269" s="33">
        <v>1</v>
      </c>
      <c r="D269" s="33">
        <v>158.9</v>
      </c>
      <c r="E269">
        <v>52.7</v>
      </c>
      <c r="F269">
        <v>20.9</v>
      </c>
      <c r="G269">
        <v>76.8</v>
      </c>
      <c r="H269" s="33">
        <v>98</v>
      </c>
      <c r="I269">
        <v>67</v>
      </c>
      <c r="J269" s="33">
        <v>14</v>
      </c>
      <c r="K269">
        <v>44.9</v>
      </c>
      <c r="L269" s="33">
        <v>83</v>
      </c>
      <c r="M269">
        <v>5.5</v>
      </c>
      <c r="N269" s="33">
        <v>24</v>
      </c>
      <c r="O269">
        <v>16</v>
      </c>
      <c r="P269">
        <v>14</v>
      </c>
      <c r="Q269" s="33">
        <v>49</v>
      </c>
      <c r="R269">
        <v>142</v>
      </c>
      <c r="S269">
        <v>86</v>
      </c>
      <c r="T269" s="33">
        <v>0.62</v>
      </c>
      <c r="U269" s="33">
        <v>0</v>
      </c>
      <c r="V269">
        <v>0</v>
      </c>
      <c r="W269">
        <v>0</v>
      </c>
      <c r="X269" s="33">
        <v>0</v>
      </c>
      <c r="Y269">
        <v>2</v>
      </c>
      <c r="Z269">
        <v>1</v>
      </c>
      <c r="AA269" s="33">
        <v>1</v>
      </c>
    </row>
    <row r="270" spans="1:27">
      <c r="A270" s="33">
        <v>2</v>
      </c>
      <c r="B270">
        <v>59</v>
      </c>
      <c r="C270" s="33">
        <v>1</v>
      </c>
      <c r="D270" s="33">
        <v>149.5</v>
      </c>
      <c r="E270">
        <v>61</v>
      </c>
      <c r="F270">
        <v>27.3</v>
      </c>
      <c r="G270">
        <v>90.8</v>
      </c>
      <c r="H270" s="33">
        <v>131</v>
      </c>
      <c r="I270">
        <v>83</v>
      </c>
      <c r="J270" s="33">
        <v>13.1</v>
      </c>
      <c r="K270">
        <v>41.2</v>
      </c>
      <c r="L270" s="33">
        <v>82</v>
      </c>
      <c r="M270">
        <v>4.8</v>
      </c>
      <c r="N270" s="33">
        <v>35</v>
      </c>
      <c r="O270">
        <v>33</v>
      </c>
      <c r="P270">
        <v>25</v>
      </c>
      <c r="Q270" s="33">
        <v>60</v>
      </c>
      <c r="R270">
        <v>129</v>
      </c>
      <c r="S270">
        <v>57</v>
      </c>
      <c r="T270" s="33">
        <v>0.52</v>
      </c>
      <c r="U270" s="33">
        <v>0</v>
      </c>
      <c r="V270">
        <v>0</v>
      </c>
      <c r="W270">
        <v>0</v>
      </c>
      <c r="X270" s="33">
        <v>0</v>
      </c>
      <c r="Y270">
        <v>2</v>
      </c>
      <c r="Z270">
        <v>1</v>
      </c>
      <c r="AA270" s="33">
        <v>1</v>
      </c>
    </row>
    <row r="271" spans="1:27">
      <c r="A271" s="33">
        <v>2</v>
      </c>
      <c r="B271">
        <v>60</v>
      </c>
      <c r="C271" s="33">
        <v>1</v>
      </c>
      <c r="D271" s="33">
        <v>154.6</v>
      </c>
      <c r="E271">
        <v>47.7</v>
      </c>
      <c r="F271">
        <v>20</v>
      </c>
      <c r="G271">
        <v>65.8</v>
      </c>
      <c r="H271" s="33">
        <v>128</v>
      </c>
      <c r="I271">
        <v>78</v>
      </c>
      <c r="J271" s="33">
        <v>14.5</v>
      </c>
      <c r="K271">
        <v>45</v>
      </c>
      <c r="L271" s="33">
        <v>79</v>
      </c>
      <c r="M271">
        <v>5.0999999999999996</v>
      </c>
      <c r="N271" s="33">
        <v>20</v>
      </c>
      <c r="O271">
        <v>11</v>
      </c>
      <c r="P271">
        <v>18</v>
      </c>
      <c r="Q271" s="33">
        <v>48</v>
      </c>
      <c r="R271">
        <v>130</v>
      </c>
      <c r="S271">
        <v>87</v>
      </c>
      <c r="T271" s="33">
        <v>0.69</v>
      </c>
      <c r="U271" s="33">
        <v>0</v>
      </c>
      <c r="V271">
        <v>0</v>
      </c>
      <c r="W271">
        <v>0</v>
      </c>
      <c r="X271" s="33">
        <v>0</v>
      </c>
      <c r="Y271">
        <v>1</v>
      </c>
      <c r="AA271" s="33">
        <v>1</v>
      </c>
    </row>
    <row r="272" spans="1:27">
      <c r="A272" s="33">
        <v>2</v>
      </c>
      <c r="B272">
        <v>60</v>
      </c>
      <c r="C272" s="33">
        <v>1</v>
      </c>
      <c r="D272" s="33">
        <v>157</v>
      </c>
      <c r="E272">
        <v>55.6</v>
      </c>
      <c r="F272">
        <v>22.6</v>
      </c>
      <c r="G272">
        <v>83.9</v>
      </c>
      <c r="H272" s="33">
        <v>133</v>
      </c>
      <c r="I272">
        <v>87</v>
      </c>
      <c r="J272" s="33">
        <v>14</v>
      </c>
      <c r="K272">
        <v>43.2</v>
      </c>
      <c r="L272" s="33">
        <v>91</v>
      </c>
      <c r="M272">
        <v>5.4</v>
      </c>
      <c r="N272" s="33">
        <v>28</v>
      </c>
      <c r="O272">
        <v>21</v>
      </c>
      <c r="P272">
        <v>11</v>
      </c>
      <c r="Q272" s="33">
        <v>60</v>
      </c>
      <c r="R272">
        <v>181</v>
      </c>
      <c r="S272">
        <v>84</v>
      </c>
      <c r="T272" s="33">
        <v>0.79</v>
      </c>
      <c r="U272" s="33">
        <v>0</v>
      </c>
      <c r="V272">
        <v>0</v>
      </c>
      <c r="W272">
        <v>0</v>
      </c>
      <c r="X272" s="33">
        <v>0</v>
      </c>
      <c r="Y272">
        <v>1</v>
      </c>
      <c r="AA272" s="33">
        <v>1</v>
      </c>
    </row>
    <row r="273" spans="1:27">
      <c r="A273" s="33">
        <v>2</v>
      </c>
      <c r="B273">
        <v>60</v>
      </c>
      <c r="C273" s="33">
        <v>1</v>
      </c>
      <c r="D273" s="33">
        <v>146.9</v>
      </c>
      <c r="E273">
        <v>54.3</v>
      </c>
      <c r="F273">
        <v>25.2</v>
      </c>
      <c r="G273">
        <v>82.5</v>
      </c>
      <c r="H273" s="33">
        <v>127</v>
      </c>
      <c r="I273">
        <v>84</v>
      </c>
      <c r="J273" s="33" t="s">
        <v>20</v>
      </c>
      <c r="K273" t="s">
        <v>20</v>
      </c>
      <c r="L273" s="33">
        <v>88</v>
      </c>
      <c r="M273" t="s">
        <v>180</v>
      </c>
      <c r="N273" s="33">
        <v>29</v>
      </c>
      <c r="O273">
        <v>23</v>
      </c>
      <c r="P273">
        <v>18</v>
      </c>
      <c r="Q273" s="33">
        <v>61</v>
      </c>
      <c r="R273">
        <v>105</v>
      </c>
      <c r="S273">
        <v>105</v>
      </c>
      <c r="T273" s="33" t="s">
        <v>20</v>
      </c>
      <c r="U273" s="33">
        <v>0</v>
      </c>
      <c r="V273">
        <v>0</v>
      </c>
      <c r="W273">
        <v>0</v>
      </c>
      <c r="X273" s="33">
        <v>0</v>
      </c>
      <c r="Y273">
        <v>1</v>
      </c>
      <c r="AA273" s="33">
        <v>1</v>
      </c>
    </row>
    <row r="274" spans="1:27">
      <c r="A274" s="33">
        <v>2</v>
      </c>
      <c r="B274">
        <v>60</v>
      </c>
      <c r="C274" s="33">
        <v>1</v>
      </c>
      <c r="D274" s="33">
        <v>149.1</v>
      </c>
      <c r="E274">
        <v>56.2</v>
      </c>
      <c r="F274">
        <v>25.3</v>
      </c>
      <c r="G274">
        <v>88.5</v>
      </c>
      <c r="H274" s="33">
        <v>132</v>
      </c>
      <c r="I274">
        <v>90</v>
      </c>
      <c r="J274" s="33">
        <v>11.9</v>
      </c>
      <c r="K274">
        <v>40</v>
      </c>
      <c r="L274" s="33">
        <v>90</v>
      </c>
      <c r="M274">
        <v>5.8</v>
      </c>
      <c r="N274" s="33">
        <v>24</v>
      </c>
      <c r="O274">
        <v>20</v>
      </c>
      <c r="P274">
        <v>14</v>
      </c>
      <c r="Q274" s="33">
        <v>97</v>
      </c>
      <c r="R274">
        <v>144</v>
      </c>
      <c r="S274">
        <v>56</v>
      </c>
      <c r="T274" s="33">
        <v>0.72</v>
      </c>
      <c r="U274" s="33">
        <v>0</v>
      </c>
      <c r="V274">
        <v>0</v>
      </c>
      <c r="W274">
        <v>1</v>
      </c>
      <c r="X274" s="33">
        <v>0</v>
      </c>
      <c r="Y274">
        <v>1</v>
      </c>
      <c r="AA274" s="33">
        <v>1</v>
      </c>
    </row>
    <row r="275" spans="1:27">
      <c r="A275" s="33">
        <v>2</v>
      </c>
      <c r="B275">
        <v>60</v>
      </c>
      <c r="C275" s="33">
        <v>1</v>
      </c>
      <c r="D275" s="33">
        <v>161.6</v>
      </c>
      <c r="E275">
        <v>60.6</v>
      </c>
      <c r="F275">
        <v>23.2</v>
      </c>
      <c r="G275">
        <v>88</v>
      </c>
      <c r="H275" s="33">
        <v>112</v>
      </c>
      <c r="I275">
        <v>70</v>
      </c>
      <c r="J275" s="33" t="s">
        <v>20</v>
      </c>
      <c r="K275" t="s">
        <v>20</v>
      </c>
      <c r="L275" s="33">
        <v>87</v>
      </c>
      <c r="M275" t="s">
        <v>180</v>
      </c>
      <c r="N275" s="33">
        <v>26</v>
      </c>
      <c r="O275">
        <v>18</v>
      </c>
      <c r="P275">
        <v>32</v>
      </c>
      <c r="Q275" s="33">
        <v>89</v>
      </c>
      <c r="R275">
        <v>54</v>
      </c>
      <c r="S275">
        <v>82</v>
      </c>
      <c r="T275" s="33" t="s">
        <v>20</v>
      </c>
      <c r="U275" s="33">
        <v>0</v>
      </c>
      <c r="V275">
        <v>0</v>
      </c>
      <c r="W275">
        <v>0</v>
      </c>
      <c r="X275" s="33">
        <v>0</v>
      </c>
      <c r="Y275">
        <v>2</v>
      </c>
      <c r="Z275">
        <v>1</v>
      </c>
      <c r="AA275" s="33">
        <v>1</v>
      </c>
    </row>
    <row r="276" spans="1:27">
      <c r="A276" s="33">
        <v>2</v>
      </c>
      <c r="B276">
        <v>60</v>
      </c>
      <c r="C276" s="33">
        <v>1</v>
      </c>
      <c r="D276" s="33">
        <v>149.9</v>
      </c>
      <c r="E276">
        <v>38.4</v>
      </c>
      <c r="F276">
        <v>17.100000000000001</v>
      </c>
      <c r="G276">
        <v>62</v>
      </c>
      <c r="H276" s="33">
        <v>131</v>
      </c>
      <c r="I276">
        <v>86</v>
      </c>
      <c r="J276" s="33">
        <v>13</v>
      </c>
      <c r="K276">
        <v>40.9</v>
      </c>
      <c r="L276" s="33">
        <v>102</v>
      </c>
      <c r="M276">
        <v>5.5</v>
      </c>
      <c r="N276" s="33">
        <v>15</v>
      </c>
      <c r="O276">
        <v>7</v>
      </c>
      <c r="P276">
        <v>19</v>
      </c>
      <c r="Q276" s="33">
        <v>60</v>
      </c>
      <c r="R276">
        <v>118</v>
      </c>
      <c r="S276">
        <v>81</v>
      </c>
      <c r="T276" s="33">
        <v>0.56999999999999995</v>
      </c>
      <c r="U276" s="33">
        <v>0</v>
      </c>
      <c r="V276">
        <v>0</v>
      </c>
      <c r="W276">
        <v>0</v>
      </c>
      <c r="X276" s="33">
        <v>0</v>
      </c>
      <c r="Y276">
        <v>1</v>
      </c>
      <c r="Z276">
        <v>1</v>
      </c>
      <c r="AA276" s="33">
        <v>1</v>
      </c>
    </row>
    <row r="277" spans="1:27">
      <c r="A277" s="33">
        <v>2</v>
      </c>
      <c r="B277">
        <v>60</v>
      </c>
      <c r="C277" s="33">
        <v>1</v>
      </c>
      <c r="D277" s="33">
        <v>154.9</v>
      </c>
      <c r="E277">
        <v>58.5</v>
      </c>
      <c r="F277">
        <v>24.4</v>
      </c>
      <c r="G277">
        <v>88</v>
      </c>
      <c r="H277" s="33">
        <v>103</v>
      </c>
      <c r="I277">
        <v>69</v>
      </c>
      <c r="J277" s="33">
        <v>14.4</v>
      </c>
      <c r="K277">
        <v>46.5</v>
      </c>
      <c r="L277" s="33">
        <v>93</v>
      </c>
      <c r="M277">
        <v>5</v>
      </c>
      <c r="N277" s="33">
        <v>22</v>
      </c>
      <c r="O277">
        <v>19</v>
      </c>
      <c r="P277">
        <v>30</v>
      </c>
      <c r="Q277" s="33">
        <v>109</v>
      </c>
      <c r="R277">
        <v>127</v>
      </c>
      <c r="S277">
        <v>61</v>
      </c>
      <c r="T277" s="33">
        <v>0.52</v>
      </c>
      <c r="U277" s="33">
        <v>1</v>
      </c>
      <c r="V277">
        <v>0</v>
      </c>
      <c r="W277">
        <v>0</v>
      </c>
      <c r="X277" s="33">
        <v>0</v>
      </c>
      <c r="Y277">
        <v>2</v>
      </c>
      <c r="Z277">
        <v>1</v>
      </c>
      <c r="AA277" s="33">
        <v>1</v>
      </c>
    </row>
    <row r="278" spans="1:27">
      <c r="A278" s="33">
        <v>2</v>
      </c>
      <c r="B278">
        <v>61</v>
      </c>
      <c r="C278" s="33">
        <v>1</v>
      </c>
      <c r="D278" s="33">
        <v>151.6</v>
      </c>
      <c r="E278">
        <v>47.1</v>
      </c>
      <c r="F278">
        <v>20.5</v>
      </c>
      <c r="G278">
        <v>74</v>
      </c>
      <c r="H278" s="33">
        <v>150</v>
      </c>
      <c r="I278">
        <v>90</v>
      </c>
      <c r="J278" s="33">
        <v>13.6</v>
      </c>
      <c r="K278">
        <v>43.6</v>
      </c>
      <c r="L278" s="33">
        <v>96</v>
      </c>
      <c r="M278">
        <v>5.4</v>
      </c>
      <c r="N278" s="33">
        <v>26</v>
      </c>
      <c r="O278">
        <v>15</v>
      </c>
      <c r="P278">
        <v>18</v>
      </c>
      <c r="Q278" s="33">
        <v>52</v>
      </c>
      <c r="R278">
        <v>111</v>
      </c>
      <c r="S278">
        <v>104</v>
      </c>
      <c r="T278" s="33">
        <v>0.64</v>
      </c>
      <c r="U278" s="33">
        <v>0</v>
      </c>
      <c r="V278">
        <v>0</v>
      </c>
      <c r="W278">
        <v>0</v>
      </c>
      <c r="X278" s="33">
        <v>0</v>
      </c>
      <c r="Y278">
        <v>1</v>
      </c>
      <c r="AA278" s="33">
        <v>0</v>
      </c>
    </row>
    <row r="279" spans="1:27">
      <c r="A279" s="33">
        <v>2</v>
      </c>
      <c r="B279">
        <v>61</v>
      </c>
      <c r="C279" s="33">
        <v>1</v>
      </c>
      <c r="D279" s="33">
        <v>154.5</v>
      </c>
      <c r="E279">
        <v>41.9</v>
      </c>
      <c r="F279">
        <v>17.600000000000001</v>
      </c>
      <c r="G279">
        <v>60.5</v>
      </c>
      <c r="H279" s="33">
        <v>130</v>
      </c>
      <c r="I279">
        <v>65</v>
      </c>
      <c r="J279" s="33">
        <v>13.7</v>
      </c>
      <c r="K279">
        <v>45.7</v>
      </c>
      <c r="L279" s="33">
        <v>106</v>
      </c>
      <c r="M279">
        <v>5.5</v>
      </c>
      <c r="N279" s="33">
        <v>24</v>
      </c>
      <c r="O279">
        <v>23</v>
      </c>
      <c r="P279">
        <v>21</v>
      </c>
      <c r="Q279" s="33">
        <v>96</v>
      </c>
      <c r="R279">
        <v>103</v>
      </c>
      <c r="S279">
        <v>66</v>
      </c>
      <c r="T279" s="33">
        <v>0.55000000000000004</v>
      </c>
      <c r="U279" s="33">
        <v>0</v>
      </c>
      <c r="V279">
        <v>0</v>
      </c>
      <c r="W279">
        <v>0</v>
      </c>
      <c r="X279" s="33">
        <v>0</v>
      </c>
      <c r="Y279">
        <v>1</v>
      </c>
      <c r="AA279" s="33">
        <v>0</v>
      </c>
    </row>
    <row r="280" spans="1:27">
      <c r="A280" s="33">
        <v>2</v>
      </c>
      <c r="B280">
        <v>61</v>
      </c>
      <c r="C280" s="33">
        <v>1</v>
      </c>
      <c r="D280" s="33">
        <v>154.4</v>
      </c>
      <c r="E280">
        <v>52.9</v>
      </c>
      <c r="F280">
        <v>22.2</v>
      </c>
      <c r="G280">
        <v>81</v>
      </c>
      <c r="H280" s="33">
        <v>130</v>
      </c>
      <c r="I280">
        <v>82</v>
      </c>
      <c r="J280" s="33">
        <v>13.4</v>
      </c>
      <c r="K280">
        <v>41.6</v>
      </c>
      <c r="L280" s="33">
        <v>83</v>
      </c>
      <c r="M280">
        <v>5.0999999999999996</v>
      </c>
      <c r="N280" s="33">
        <v>18</v>
      </c>
      <c r="O280">
        <v>14</v>
      </c>
      <c r="P280">
        <v>17</v>
      </c>
      <c r="Q280" s="33">
        <v>110</v>
      </c>
      <c r="R280">
        <v>144</v>
      </c>
      <c r="S280">
        <v>54</v>
      </c>
      <c r="T280" s="33">
        <v>0.62</v>
      </c>
      <c r="U280" s="33">
        <v>0</v>
      </c>
      <c r="V280">
        <v>0</v>
      </c>
      <c r="W280">
        <v>0</v>
      </c>
      <c r="X280" s="33">
        <v>0</v>
      </c>
      <c r="Y280">
        <v>1</v>
      </c>
      <c r="AA280" s="33">
        <v>0</v>
      </c>
    </row>
    <row r="281" spans="1:27">
      <c r="A281" s="33">
        <v>2</v>
      </c>
      <c r="B281">
        <v>61</v>
      </c>
      <c r="C281" s="33">
        <v>1</v>
      </c>
      <c r="D281" s="33">
        <v>150.6</v>
      </c>
      <c r="E281">
        <v>57.2</v>
      </c>
      <c r="F281">
        <v>25.2</v>
      </c>
      <c r="G281">
        <v>87.5</v>
      </c>
      <c r="H281" s="33">
        <v>103</v>
      </c>
      <c r="I281">
        <v>65</v>
      </c>
      <c r="J281" s="33">
        <v>15</v>
      </c>
      <c r="K281">
        <v>46</v>
      </c>
      <c r="L281" s="33">
        <v>95</v>
      </c>
      <c r="M281">
        <v>5.5</v>
      </c>
      <c r="N281" s="33">
        <v>17</v>
      </c>
      <c r="O281">
        <v>12</v>
      </c>
      <c r="P281">
        <v>26</v>
      </c>
      <c r="Q281" s="33">
        <v>152</v>
      </c>
      <c r="R281">
        <v>139</v>
      </c>
      <c r="S281">
        <v>51</v>
      </c>
      <c r="T281" s="33">
        <v>0.57999999999999996</v>
      </c>
      <c r="U281" s="33">
        <v>0</v>
      </c>
      <c r="V281">
        <v>0</v>
      </c>
      <c r="W281">
        <v>1</v>
      </c>
      <c r="X281" s="33">
        <v>0</v>
      </c>
      <c r="Y281">
        <v>1</v>
      </c>
      <c r="AA281" s="33">
        <v>0</v>
      </c>
    </row>
    <row r="282" spans="1:27">
      <c r="A282" s="33">
        <v>2</v>
      </c>
      <c r="B282">
        <v>61</v>
      </c>
      <c r="C282" s="33">
        <v>1</v>
      </c>
      <c r="D282" s="33">
        <v>159.69999999999999</v>
      </c>
      <c r="E282">
        <v>53.4</v>
      </c>
      <c r="F282">
        <v>20.9</v>
      </c>
      <c r="G282">
        <v>83.5</v>
      </c>
      <c r="H282" s="33">
        <v>165</v>
      </c>
      <c r="I282">
        <v>93</v>
      </c>
      <c r="J282" s="33">
        <v>13.7</v>
      </c>
      <c r="K282" t="s">
        <v>20</v>
      </c>
      <c r="L282" s="33">
        <v>102</v>
      </c>
      <c r="M282" t="s">
        <v>180</v>
      </c>
      <c r="N282" s="33">
        <v>20</v>
      </c>
      <c r="O282">
        <v>17</v>
      </c>
      <c r="P282">
        <v>27</v>
      </c>
      <c r="Q282" s="33">
        <v>78</v>
      </c>
      <c r="R282">
        <v>191</v>
      </c>
      <c r="S282">
        <v>58</v>
      </c>
      <c r="T282" s="33" t="s">
        <v>20</v>
      </c>
      <c r="U282" s="33">
        <v>0</v>
      </c>
      <c r="V282">
        <v>0</v>
      </c>
      <c r="W282">
        <v>0</v>
      </c>
      <c r="X282" s="33">
        <v>0</v>
      </c>
      <c r="Y282">
        <v>1</v>
      </c>
      <c r="AA282" s="33">
        <v>1</v>
      </c>
    </row>
    <row r="283" spans="1:27">
      <c r="A283" s="33">
        <v>2</v>
      </c>
      <c r="B283">
        <v>61</v>
      </c>
      <c r="C283" s="33">
        <v>1</v>
      </c>
      <c r="D283" s="33">
        <v>159.5</v>
      </c>
      <c r="E283">
        <v>47.8</v>
      </c>
      <c r="F283">
        <v>18.8</v>
      </c>
      <c r="G283">
        <v>70.5</v>
      </c>
      <c r="H283" s="33">
        <v>128</v>
      </c>
      <c r="I283">
        <v>85</v>
      </c>
      <c r="J283" s="33">
        <v>12.6</v>
      </c>
      <c r="K283">
        <v>40.9</v>
      </c>
      <c r="L283" s="33">
        <v>90</v>
      </c>
      <c r="M283">
        <v>5.6</v>
      </c>
      <c r="N283" s="33">
        <v>23</v>
      </c>
      <c r="O283">
        <v>17</v>
      </c>
      <c r="P283">
        <v>15</v>
      </c>
      <c r="Q283" s="33">
        <v>44</v>
      </c>
      <c r="R283">
        <v>107</v>
      </c>
      <c r="S283">
        <v>84</v>
      </c>
      <c r="T283" s="33">
        <v>0.57999999999999996</v>
      </c>
      <c r="U283" s="33">
        <v>0</v>
      </c>
      <c r="V283">
        <v>0</v>
      </c>
      <c r="W283">
        <v>0</v>
      </c>
      <c r="X283" s="33">
        <v>0</v>
      </c>
      <c r="Y283">
        <v>3</v>
      </c>
      <c r="Z283">
        <v>2</v>
      </c>
      <c r="AA283" s="33">
        <v>0</v>
      </c>
    </row>
    <row r="284" spans="1:27">
      <c r="A284" s="33">
        <v>2</v>
      </c>
      <c r="B284">
        <v>61</v>
      </c>
      <c r="C284" s="33">
        <v>1</v>
      </c>
      <c r="D284" s="33">
        <v>152.80000000000001</v>
      </c>
      <c r="E284">
        <v>56</v>
      </c>
      <c r="F284">
        <v>24</v>
      </c>
      <c r="G284">
        <v>87.2</v>
      </c>
      <c r="H284" s="33">
        <v>119</v>
      </c>
      <c r="I284">
        <v>69</v>
      </c>
      <c r="J284" s="33">
        <v>13.8</v>
      </c>
      <c r="K284">
        <v>41.6</v>
      </c>
      <c r="L284" s="33">
        <v>91</v>
      </c>
      <c r="M284">
        <v>5.5</v>
      </c>
      <c r="N284" s="33">
        <v>21</v>
      </c>
      <c r="O284">
        <v>18</v>
      </c>
      <c r="P284">
        <v>23</v>
      </c>
      <c r="Q284" s="33">
        <v>54</v>
      </c>
      <c r="R284">
        <v>89</v>
      </c>
      <c r="S284">
        <v>105</v>
      </c>
      <c r="T284" s="33">
        <v>0.68</v>
      </c>
      <c r="U284" s="33">
        <v>0</v>
      </c>
      <c r="V284">
        <v>0</v>
      </c>
      <c r="W284">
        <v>0</v>
      </c>
      <c r="X284" s="33">
        <v>0</v>
      </c>
      <c r="Y284">
        <v>2</v>
      </c>
      <c r="Z284">
        <v>1</v>
      </c>
      <c r="AA284" s="33">
        <v>0</v>
      </c>
    </row>
    <row r="285" spans="1:27">
      <c r="A285" s="33">
        <v>2</v>
      </c>
      <c r="B285">
        <v>61</v>
      </c>
      <c r="C285" s="33">
        <v>1</v>
      </c>
      <c r="D285" s="33">
        <v>144</v>
      </c>
      <c r="E285">
        <v>38.9</v>
      </c>
      <c r="F285">
        <v>18.8</v>
      </c>
      <c r="G285">
        <v>62</v>
      </c>
      <c r="H285" s="33">
        <v>86</v>
      </c>
      <c r="I285">
        <v>70</v>
      </c>
      <c r="J285" s="33">
        <v>12.7</v>
      </c>
      <c r="K285">
        <v>40.1</v>
      </c>
      <c r="L285" s="33">
        <v>78</v>
      </c>
      <c r="M285">
        <v>5.8</v>
      </c>
      <c r="N285" s="33">
        <v>29</v>
      </c>
      <c r="O285">
        <v>29</v>
      </c>
      <c r="P285">
        <v>52</v>
      </c>
      <c r="Q285" s="33">
        <v>65</v>
      </c>
      <c r="R285">
        <v>130</v>
      </c>
      <c r="S285">
        <v>76</v>
      </c>
      <c r="T285" s="33">
        <v>0.6</v>
      </c>
      <c r="U285" s="33">
        <v>0</v>
      </c>
      <c r="V285">
        <v>0</v>
      </c>
      <c r="W285">
        <v>1</v>
      </c>
      <c r="X285" s="33">
        <v>0</v>
      </c>
      <c r="Y285">
        <v>1</v>
      </c>
      <c r="Z285">
        <v>1</v>
      </c>
      <c r="AA285" s="33">
        <v>0</v>
      </c>
    </row>
    <row r="286" spans="1:27">
      <c r="A286" s="33">
        <v>2</v>
      </c>
      <c r="B286">
        <v>61</v>
      </c>
      <c r="C286" s="33">
        <v>1</v>
      </c>
      <c r="D286" s="33">
        <v>142.69999999999999</v>
      </c>
      <c r="E286">
        <v>38.799999999999997</v>
      </c>
      <c r="F286">
        <v>19.100000000000001</v>
      </c>
      <c r="G286">
        <v>63</v>
      </c>
      <c r="H286" s="33">
        <v>124</v>
      </c>
      <c r="I286">
        <v>78</v>
      </c>
      <c r="J286" s="33">
        <v>11.4</v>
      </c>
      <c r="K286" t="s">
        <v>20</v>
      </c>
      <c r="L286" s="33">
        <v>83</v>
      </c>
      <c r="M286" t="s">
        <v>180</v>
      </c>
      <c r="N286" s="33">
        <v>22</v>
      </c>
      <c r="O286">
        <v>12</v>
      </c>
      <c r="P286">
        <v>16</v>
      </c>
      <c r="Q286" s="33">
        <v>85</v>
      </c>
      <c r="R286">
        <v>131</v>
      </c>
      <c r="S286">
        <v>63</v>
      </c>
      <c r="T286" s="33" t="s">
        <v>20</v>
      </c>
      <c r="U286" s="33">
        <v>0</v>
      </c>
      <c r="V286">
        <v>0</v>
      </c>
      <c r="W286">
        <v>0</v>
      </c>
      <c r="X286" s="33">
        <v>0</v>
      </c>
      <c r="Y286">
        <v>2</v>
      </c>
      <c r="Z286">
        <v>1</v>
      </c>
      <c r="AA286" s="33">
        <v>1</v>
      </c>
    </row>
    <row r="287" spans="1:27">
      <c r="A287" s="33">
        <v>2</v>
      </c>
      <c r="B287">
        <v>61</v>
      </c>
      <c r="C287" s="33">
        <v>1</v>
      </c>
      <c r="D287" s="33">
        <v>157</v>
      </c>
      <c r="E287">
        <v>47.4</v>
      </c>
      <c r="F287">
        <v>19.2</v>
      </c>
      <c r="G287">
        <v>74</v>
      </c>
      <c r="H287" s="33">
        <v>103</v>
      </c>
      <c r="I287">
        <v>65</v>
      </c>
      <c r="J287" s="33">
        <v>12.1</v>
      </c>
      <c r="K287">
        <v>38.1</v>
      </c>
      <c r="L287" s="33">
        <v>87</v>
      </c>
      <c r="M287">
        <v>5.5</v>
      </c>
      <c r="N287" s="33">
        <v>20</v>
      </c>
      <c r="O287">
        <v>13</v>
      </c>
      <c r="P287">
        <v>20</v>
      </c>
      <c r="Q287" s="33">
        <v>68</v>
      </c>
      <c r="R287">
        <v>166</v>
      </c>
      <c r="S287">
        <v>63</v>
      </c>
      <c r="T287" s="33">
        <v>0.59</v>
      </c>
      <c r="U287" s="33">
        <v>0</v>
      </c>
      <c r="V287">
        <v>0</v>
      </c>
      <c r="W287">
        <v>0</v>
      </c>
      <c r="X287" s="33">
        <v>0</v>
      </c>
      <c r="Y287">
        <v>1</v>
      </c>
      <c r="Z287">
        <v>1</v>
      </c>
      <c r="AA287" s="33">
        <v>1</v>
      </c>
    </row>
    <row r="288" spans="1:27">
      <c r="A288" s="33">
        <v>2</v>
      </c>
      <c r="B288">
        <v>61</v>
      </c>
      <c r="C288" s="33">
        <v>1</v>
      </c>
      <c r="D288" s="33">
        <v>158.30000000000001</v>
      </c>
      <c r="E288">
        <v>55</v>
      </c>
      <c r="F288">
        <v>21.9</v>
      </c>
      <c r="G288">
        <v>77</v>
      </c>
      <c r="H288" s="33">
        <v>126</v>
      </c>
      <c r="I288">
        <v>73</v>
      </c>
      <c r="J288" s="33">
        <v>11.3</v>
      </c>
      <c r="K288">
        <v>36.200000000000003</v>
      </c>
      <c r="L288" s="33">
        <v>79</v>
      </c>
      <c r="M288">
        <v>6.8</v>
      </c>
      <c r="N288" s="33">
        <v>20</v>
      </c>
      <c r="O288">
        <v>15</v>
      </c>
      <c r="P288">
        <v>12</v>
      </c>
      <c r="Q288" s="33">
        <v>42</v>
      </c>
      <c r="R288">
        <v>90</v>
      </c>
      <c r="S288">
        <v>70</v>
      </c>
      <c r="T288" s="33">
        <v>0.56000000000000005</v>
      </c>
      <c r="U288" s="33">
        <v>0</v>
      </c>
      <c r="V288">
        <v>1</v>
      </c>
      <c r="W288">
        <v>0</v>
      </c>
      <c r="X288" s="33">
        <v>0</v>
      </c>
      <c r="Y288">
        <v>2</v>
      </c>
      <c r="Z288">
        <v>1</v>
      </c>
      <c r="AA288" s="33">
        <v>1</v>
      </c>
    </row>
    <row r="289" spans="1:27">
      <c r="A289" s="33">
        <v>2</v>
      </c>
      <c r="B289">
        <v>62</v>
      </c>
      <c r="C289" s="33">
        <v>1</v>
      </c>
      <c r="D289" s="33">
        <v>161.9</v>
      </c>
      <c r="E289">
        <v>50.2</v>
      </c>
      <c r="F289">
        <v>19.2</v>
      </c>
      <c r="G289">
        <v>70</v>
      </c>
      <c r="H289" s="33">
        <v>111</v>
      </c>
      <c r="I289">
        <v>64</v>
      </c>
      <c r="J289" s="33">
        <v>13.4</v>
      </c>
      <c r="K289">
        <v>43.4</v>
      </c>
      <c r="L289" s="33">
        <v>81</v>
      </c>
      <c r="M289">
        <v>6</v>
      </c>
      <c r="N289" s="33">
        <v>13</v>
      </c>
      <c r="O289">
        <v>10</v>
      </c>
      <c r="P289">
        <v>12</v>
      </c>
      <c r="Q289" s="33">
        <v>49</v>
      </c>
      <c r="R289">
        <v>128</v>
      </c>
      <c r="S289">
        <v>78</v>
      </c>
      <c r="T289" s="33">
        <v>0.6</v>
      </c>
      <c r="U289" s="33">
        <v>0</v>
      </c>
      <c r="V289">
        <v>0</v>
      </c>
      <c r="W289">
        <v>0</v>
      </c>
      <c r="X289" s="33">
        <v>0</v>
      </c>
      <c r="Y289">
        <v>1</v>
      </c>
      <c r="AA289" s="33">
        <v>0</v>
      </c>
    </row>
    <row r="290" spans="1:27">
      <c r="A290" s="33">
        <v>2</v>
      </c>
      <c r="B290">
        <v>62</v>
      </c>
      <c r="C290" s="33">
        <v>1</v>
      </c>
      <c r="D290" s="33">
        <v>154.9</v>
      </c>
      <c r="E290">
        <v>52.6</v>
      </c>
      <c r="F290">
        <v>21.9</v>
      </c>
      <c r="G290">
        <v>88</v>
      </c>
      <c r="H290" s="33">
        <v>117</v>
      </c>
      <c r="I290">
        <v>71</v>
      </c>
      <c r="J290" s="33">
        <v>12.4</v>
      </c>
      <c r="K290">
        <v>39.5</v>
      </c>
      <c r="L290" s="33">
        <v>97</v>
      </c>
      <c r="M290">
        <v>5.2</v>
      </c>
      <c r="N290" s="33">
        <v>24</v>
      </c>
      <c r="O290">
        <v>30</v>
      </c>
      <c r="P290">
        <v>16</v>
      </c>
      <c r="Q290" s="33">
        <v>138</v>
      </c>
      <c r="R290">
        <v>187</v>
      </c>
      <c r="S290">
        <v>85</v>
      </c>
      <c r="T290" s="33">
        <v>0.65</v>
      </c>
      <c r="U290" s="33">
        <v>0</v>
      </c>
      <c r="V290">
        <v>0</v>
      </c>
      <c r="W290">
        <v>0</v>
      </c>
      <c r="X290" s="33">
        <v>0</v>
      </c>
      <c r="Y290">
        <v>1</v>
      </c>
      <c r="AA290" s="33">
        <v>1</v>
      </c>
    </row>
    <row r="291" spans="1:27">
      <c r="A291" s="33">
        <v>2</v>
      </c>
      <c r="B291">
        <v>62</v>
      </c>
      <c r="C291" s="33">
        <v>1</v>
      </c>
      <c r="D291" s="33">
        <v>149.19999999999999</v>
      </c>
      <c r="E291">
        <v>51.4</v>
      </c>
      <c r="F291">
        <v>23.1</v>
      </c>
      <c r="G291">
        <v>76</v>
      </c>
      <c r="H291" s="33">
        <v>120</v>
      </c>
      <c r="I291">
        <v>77</v>
      </c>
      <c r="J291" s="33">
        <v>14.1</v>
      </c>
      <c r="K291">
        <v>40.200000000000003</v>
      </c>
      <c r="L291" s="33">
        <v>93</v>
      </c>
      <c r="M291">
        <v>5.0999999999999996</v>
      </c>
      <c r="N291" s="33">
        <v>18</v>
      </c>
      <c r="O291">
        <v>13</v>
      </c>
      <c r="P291">
        <v>10</v>
      </c>
      <c r="Q291" s="33">
        <v>90</v>
      </c>
      <c r="R291">
        <v>117</v>
      </c>
      <c r="S291">
        <v>62</v>
      </c>
      <c r="T291" s="33">
        <v>0.64</v>
      </c>
      <c r="U291" s="33">
        <v>0</v>
      </c>
      <c r="V291">
        <v>0</v>
      </c>
      <c r="W291">
        <v>1</v>
      </c>
      <c r="X291" s="33">
        <v>0</v>
      </c>
      <c r="Y291">
        <v>1</v>
      </c>
      <c r="Z291">
        <v>1</v>
      </c>
      <c r="AA291" s="33">
        <v>0</v>
      </c>
    </row>
    <row r="292" spans="1:27">
      <c r="A292" s="33">
        <v>2</v>
      </c>
      <c r="B292">
        <v>62</v>
      </c>
      <c r="C292" s="33">
        <v>1</v>
      </c>
      <c r="D292" s="33">
        <v>152.9</v>
      </c>
      <c r="E292">
        <v>47</v>
      </c>
      <c r="F292">
        <v>20.100000000000001</v>
      </c>
      <c r="G292">
        <v>81</v>
      </c>
      <c r="H292" s="33">
        <v>104</v>
      </c>
      <c r="I292">
        <v>67</v>
      </c>
      <c r="J292" s="33">
        <v>12.7</v>
      </c>
      <c r="K292">
        <v>39.5</v>
      </c>
      <c r="L292" s="33">
        <v>82</v>
      </c>
      <c r="M292">
        <v>5.2</v>
      </c>
      <c r="N292" s="33">
        <v>25</v>
      </c>
      <c r="O292">
        <v>21</v>
      </c>
      <c r="P292">
        <v>32</v>
      </c>
      <c r="Q292" s="33">
        <v>53</v>
      </c>
      <c r="R292">
        <v>85</v>
      </c>
      <c r="S292">
        <v>89</v>
      </c>
      <c r="T292" s="33">
        <v>0.66</v>
      </c>
      <c r="U292" s="33">
        <v>0</v>
      </c>
      <c r="V292">
        <v>0</v>
      </c>
      <c r="W292">
        <v>0</v>
      </c>
      <c r="X292" s="33">
        <v>0</v>
      </c>
      <c r="Y292">
        <v>2</v>
      </c>
      <c r="Z292">
        <v>1</v>
      </c>
      <c r="AA292" s="33">
        <v>1</v>
      </c>
    </row>
    <row r="293" spans="1:27">
      <c r="A293" s="33">
        <v>2</v>
      </c>
      <c r="B293">
        <v>62</v>
      </c>
      <c r="C293" s="33">
        <v>1</v>
      </c>
      <c r="D293" s="33">
        <v>156</v>
      </c>
      <c r="E293">
        <v>41.3</v>
      </c>
      <c r="F293">
        <v>17</v>
      </c>
      <c r="G293">
        <v>65.900000000000006</v>
      </c>
      <c r="H293" s="33">
        <v>115</v>
      </c>
      <c r="I293">
        <v>78</v>
      </c>
      <c r="J293" s="33">
        <v>11.9</v>
      </c>
      <c r="K293">
        <v>38.299999999999997</v>
      </c>
      <c r="L293" s="33">
        <v>89</v>
      </c>
      <c r="M293">
        <v>6</v>
      </c>
      <c r="N293" s="33">
        <v>29</v>
      </c>
      <c r="O293">
        <v>31</v>
      </c>
      <c r="P293">
        <v>30</v>
      </c>
      <c r="Q293" s="33">
        <v>63</v>
      </c>
      <c r="R293">
        <v>100</v>
      </c>
      <c r="S293">
        <v>81</v>
      </c>
      <c r="T293" s="33">
        <v>0.57999999999999996</v>
      </c>
      <c r="U293" s="33">
        <v>0</v>
      </c>
      <c r="V293">
        <v>0</v>
      </c>
      <c r="W293">
        <v>0</v>
      </c>
      <c r="X293" s="33">
        <v>0</v>
      </c>
      <c r="Y293">
        <v>2</v>
      </c>
      <c r="Z293">
        <v>1</v>
      </c>
      <c r="AA293" s="33">
        <v>1</v>
      </c>
    </row>
    <row r="294" spans="1:27">
      <c r="A294" s="33">
        <v>2</v>
      </c>
      <c r="B294">
        <v>62</v>
      </c>
      <c r="C294" s="33">
        <v>1</v>
      </c>
      <c r="D294" s="33">
        <v>155.80000000000001</v>
      </c>
      <c r="E294">
        <v>46.8</v>
      </c>
      <c r="F294">
        <v>19.3</v>
      </c>
      <c r="G294">
        <v>71</v>
      </c>
      <c r="H294" s="33">
        <v>119</v>
      </c>
      <c r="I294">
        <v>65</v>
      </c>
      <c r="J294" s="33">
        <v>12.2</v>
      </c>
      <c r="K294">
        <v>40.1</v>
      </c>
      <c r="L294" s="33">
        <v>96</v>
      </c>
      <c r="M294">
        <v>5.5</v>
      </c>
      <c r="N294" s="33">
        <v>17</v>
      </c>
      <c r="O294">
        <v>8</v>
      </c>
      <c r="P294">
        <v>13</v>
      </c>
      <c r="Q294" s="33">
        <v>63</v>
      </c>
      <c r="R294">
        <v>137</v>
      </c>
      <c r="S294">
        <v>84</v>
      </c>
      <c r="T294" s="33">
        <v>0.52</v>
      </c>
      <c r="U294" s="33">
        <v>0</v>
      </c>
      <c r="V294">
        <v>0</v>
      </c>
      <c r="W294">
        <v>0</v>
      </c>
      <c r="X294" s="33">
        <v>0</v>
      </c>
      <c r="Y294">
        <v>2</v>
      </c>
      <c r="Z294">
        <v>1</v>
      </c>
      <c r="AA294" s="33">
        <v>1</v>
      </c>
    </row>
    <row r="295" spans="1:27">
      <c r="A295" s="33">
        <v>2</v>
      </c>
      <c r="B295">
        <v>62</v>
      </c>
      <c r="C295" s="33">
        <v>1</v>
      </c>
      <c r="D295" s="33">
        <v>157.6</v>
      </c>
      <c r="E295">
        <v>61.1</v>
      </c>
      <c r="F295">
        <v>24.6</v>
      </c>
      <c r="G295">
        <v>90</v>
      </c>
      <c r="H295" s="33">
        <v>93</v>
      </c>
      <c r="I295">
        <v>67</v>
      </c>
      <c r="J295" s="33">
        <v>13.9</v>
      </c>
      <c r="K295">
        <v>43.7</v>
      </c>
      <c r="L295" s="33">
        <v>89</v>
      </c>
      <c r="M295">
        <v>5.8</v>
      </c>
      <c r="N295" s="33">
        <v>15</v>
      </c>
      <c r="O295">
        <v>15</v>
      </c>
      <c r="P295">
        <v>21</v>
      </c>
      <c r="Q295" s="33">
        <v>102</v>
      </c>
      <c r="R295">
        <v>127</v>
      </c>
      <c r="S295">
        <v>49</v>
      </c>
      <c r="T295" s="33">
        <v>0.56999999999999995</v>
      </c>
      <c r="U295" s="33">
        <v>0</v>
      </c>
      <c r="V295">
        <v>0</v>
      </c>
      <c r="W295">
        <v>0</v>
      </c>
      <c r="X295" s="33">
        <v>0</v>
      </c>
      <c r="Y295">
        <v>2</v>
      </c>
      <c r="Z295">
        <v>1</v>
      </c>
      <c r="AA295" s="33">
        <v>1</v>
      </c>
    </row>
    <row r="296" spans="1:27">
      <c r="A296" s="33">
        <v>2</v>
      </c>
      <c r="B296">
        <v>62</v>
      </c>
      <c r="C296" s="33">
        <v>1</v>
      </c>
      <c r="D296" s="33">
        <v>153.1</v>
      </c>
      <c r="E296">
        <v>44.3</v>
      </c>
      <c r="F296">
        <v>18.899999999999999</v>
      </c>
      <c r="G296">
        <v>70</v>
      </c>
      <c r="H296" s="33">
        <v>114</v>
      </c>
      <c r="I296">
        <v>64</v>
      </c>
      <c r="J296" s="33">
        <v>12.5</v>
      </c>
      <c r="K296">
        <v>41.2</v>
      </c>
      <c r="L296" s="33">
        <v>84</v>
      </c>
      <c r="M296">
        <v>5.4</v>
      </c>
      <c r="N296" s="33">
        <v>29</v>
      </c>
      <c r="O296">
        <v>39</v>
      </c>
      <c r="P296">
        <v>78</v>
      </c>
      <c r="Q296" s="33">
        <v>105</v>
      </c>
      <c r="R296">
        <v>160</v>
      </c>
      <c r="S296">
        <v>106</v>
      </c>
      <c r="T296" s="33">
        <v>0.6</v>
      </c>
      <c r="U296" s="33">
        <v>0</v>
      </c>
      <c r="V296">
        <v>0</v>
      </c>
      <c r="W296">
        <v>0</v>
      </c>
      <c r="X296" s="33">
        <v>0</v>
      </c>
      <c r="Y296">
        <v>2</v>
      </c>
      <c r="Z296">
        <v>1</v>
      </c>
      <c r="AA296" s="33">
        <v>1</v>
      </c>
    </row>
    <row r="297" spans="1:27">
      <c r="A297" s="33">
        <v>2</v>
      </c>
      <c r="B297">
        <v>62</v>
      </c>
      <c r="C297" s="33">
        <v>1</v>
      </c>
      <c r="D297" s="33">
        <v>149.30000000000001</v>
      </c>
      <c r="E297">
        <v>53.1</v>
      </c>
      <c r="F297">
        <v>23.8</v>
      </c>
      <c r="G297">
        <v>90</v>
      </c>
      <c r="H297" s="33">
        <v>115</v>
      </c>
      <c r="I297">
        <v>70</v>
      </c>
      <c r="J297" s="33">
        <v>14</v>
      </c>
      <c r="K297">
        <v>42.2</v>
      </c>
      <c r="L297" s="33">
        <v>93</v>
      </c>
      <c r="M297">
        <v>5.5</v>
      </c>
      <c r="N297" s="33">
        <v>20</v>
      </c>
      <c r="O297">
        <v>17</v>
      </c>
      <c r="P297">
        <v>16</v>
      </c>
      <c r="Q297" s="33">
        <v>108</v>
      </c>
      <c r="R297">
        <v>130</v>
      </c>
      <c r="S297">
        <v>73</v>
      </c>
      <c r="T297" s="33">
        <v>0.57999999999999996</v>
      </c>
      <c r="U297" s="33">
        <v>0</v>
      </c>
      <c r="V297">
        <v>0</v>
      </c>
      <c r="W297">
        <v>0</v>
      </c>
      <c r="X297" s="33">
        <v>0</v>
      </c>
      <c r="Y297">
        <v>2</v>
      </c>
      <c r="Z297">
        <v>1</v>
      </c>
      <c r="AA297" s="33">
        <v>1</v>
      </c>
    </row>
    <row r="298" spans="1:27">
      <c r="A298" s="33">
        <v>2</v>
      </c>
      <c r="B298">
        <v>62</v>
      </c>
      <c r="C298" s="33">
        <v>1</v>
      </c>
      <c r="D298" s="33">
        <v>157.6</v>
      </c>
      <c r="E298">
        <v>58.5</v>
      </c>
      <c r="F298">
        <v>23.6</v>
      </c>
      <c r="G298">
        <v>82</v>
      </c>
      <c r="H298" s="33">
        <v>138</v>
      </c>
      <c r="I298">
        <v>78</v>
      </c>
      <c r="J298" s="33">
        <v>13.6</v>
      </c>
      <c r="K298">
        <v>40.299999999999997</v>
      </c>
      <c r="L298" s="33">
        <v>99</v>
      </c>
      <c r="M298">
        <v>5.6</v>
      </c>
      <c r="N298" s="33">
        <v>17</v>
      </c>
      <c r="O298">
        <v>14</v>
      </c>
      <c r="P298">
        <v>26</v>
      </c>
      <c r="Q298" s="33">
        <v>128</v>
      </c>
      <c r="R298">
        <v>111</v>
      </c>
      <c r="S298">
        <v>71</v>
      </c>
      <c r="T298" s="33">
        <v>0.61</v>
      </c>
      <c r="U298" s="33">
        <v>0</v>
      </c>
      <c r="V298">
        <v>0</v>
      </c>
      <c r="W298">
        <v>1</v>
      </c>
      <c r="X298" s="33">
        <v>0</v>
      </c>
      <c r="Y298">
        <v>2</v>
      </c>
      <c r="Z298">
        <v>1</v>
      </c>
      <c r="AA298" s="33">
        <v>1</v>
      </c>
    </row>
    <row r="299" spans="1:27">
      <c r="A299" s="33">
        <v>2</v>
      </c>
      <c r="B299">
        <v>63</v>
      </c>
      <c r="C299" s="33">
        <v>1</v>
      </c>
      <c r="D299" s="33">
        <v>146.1</v>
      </c>
      <c r="E299">
        <v>49</v>
      </c>
      <c r="F299">
        <v>23</v>
      </c>
      <c r="G299">
        <v>77.2</v>
      </c>
      <c r="H299" s="33">
        <v>136</v>
      </c>
      <c r="I299">
        <v>93</v>
      </c>
      <c r="J299" s="33">
        <v>13.8</v>
      </c>
      <c r="K299">
        <v>41.5</v>
      </c>
      <c r="L299" s="33">
        <v>99</v>
      </c>
      <c r="M299">
        <v>5.5</v>
      </c>
      <c r="N299" s="33">
        <v>20</v>
      </c>
      <c r="O299">
        <v>14</v>
      </c>
      <c r="P299">
        <v>15</v>
      </c>
      <c r="Q299" s="33">
        <v>66</v>
      </c>
      <c r="R299">
        <v>143</v>
      </c>
      <c r="S299">
        <v>59</v>
      </c>
      <c r="T299" s="33">
        <v>0.66</v>
      </c>
      <c r="U299" s="33">
        <v>0</v>
      </c>
      <c r="V299">
        <v>0</v>
      </c>
      <c r="W299">
        <v>0</v>
      </c>
      <c r="X299" s="33">
        <v>0</v>
      </c>
      <c r="Y299">
        <v>1</v>
      </c>
      <c r="AA299" s="33">
        <v>0</v>
      </c>
    </row>
    <row r="300" spans="1:27">
      <c r="A300" s="33">
        <v>2</v>
      </c>
      <c r="B300">
        <v>63</v>
      </c>
      <c r="C300" s="33">
        <v>1</v>
      </c>
      <c r="D300" s="33">
        <v>148.1</v>
      </c>
      <c r="E300">
        <v>48.3</v>
      </c>
      <c r="F300">
        <v>22</v>
      </c>
      <c r="G300">
        <v>85.5</v>
      </c>
      <c r="H300" s="33">
        <v>109</v>
      </c>
      <c r="I300">
        <v>71</v>
      </c>
      <c r="J300" s="33">
        <v>12.6</v>
      </c>
      <c r="K300">
        <v>40.200000000000003</v>
      </c>
      <c r="L300" s="33">
        <v>86</v>
      </c>
      <c r="M300">
        <v>5.8</v>
      </c>
      <c r="N300" s="33">
        <v>19</v>
      </c>
      <c r="O300">
        <v>17</v>
      </c>
      <c r="P300">
        <v>21</v>
      </c>
      <c r="Q300" s="33">
        <v>116</v>
      </c>
      <c r="R300">
        <v>136</v>
      </c>
      <c r="S300">
        <v>54</v>
      </c>
      <c r="T300" s="33">
        <v>0.48</v>
      </c>
      <c r="U300" s="33">
        <v>0</v>
      </c>
      <c r="V300">
        <v>0</v>
      </c>
      <c r="W300">
        <v>0</v>
      </c>
      <c r="X300" s="33">
        <v>0</v>
      </c>
      <c r="Y300">
        <v>2</v>
      </c>
      <c r="Z300">
        <v>1</v>
      </c>
      <c r="AA300" s="33">
        <v>1</v>
      </c>
    </row>
    <row r="301" spans="1:27">
      <c r="A301" s="33">
        <v>2</v>
      </c>
      <c r="B301">
        <v>64</v>
      </c>
      <c r="C301" s="33">
        <v>1</v>
      </c>
      <c r="D301" s="33">
        <v>150.80000000000001</v>
      </c>
      <c r="E301">
        <v>39.299999999999997</v>
      </c>
      <c r="F301">
        <v>17.3</v>
      </c>
      <c r="G301">
        <v>70</v>
      </c>
      <c r="H301" s="33">
        <v>121</v>
      </c>
      <c r="I301">
        <v>77</v>
      </c>
      <c r="J301" s="33">
        <v>14.3</v>
      </c>
      <c r="K301">
        <v>43</v>
      </c>
      <c r="L301" s="33">
        <v>94</v>
      </c>
      <c r="M301">
        <v>5.5</v>
      </c>
      <c r="N301" s="33">
        <v>23</v>
      </c>
      <c r="O301">
        <v>22</v>
      </c>
      <c r="P301">
        <v>31</v>
      </c>
      <c r="Q301" s="33">
        <v>78</v>
      </c>
      <c r="R301">
        <v>156</v>
      </c>
      <c r="S301">
        <v>66</v>
      </c>
      <c r="T301" s="33">
        <v>0.6</v>
      </c>
      <c r="U301" s="33">
        <v>0</v>
      </c>
      <c r="V301">
        <v>0</v>
      </c>
      <c r="W301">
        <v>0</v>
      </c>
      <c r="X301" s="33">
        <v>0</v>
      </c>
      <c r="Y301">
        <v>1</v>
      </c>
      <c r="AA301" s="33">
        <v>0</v>
      </c>
    </row>
    <row r="302" spans="1:27">
      <c r="A302" s="33">
        <v>2</v>
      </c>
      <c r="B302">
        <v>64</v>
      </c>
      <c r="C302" s="33">
        <v>1</v>
      </c>
      <c r="D302" s="33">
        <v>154.6</v>
      </c>
      <c r="E302">
        <v>56.1</v>
      </c>
      <c r="F302">
        <v>23.5</v>
      </c>
      <c r="G302">
        <v>87</v>
      </c>
      <c r="H302" s="33">
        <v>127</v>
      </c>
      <c r="I302">
        <v>76</v>
      </c>
      <c r="J302" s="33">
        <v>12.8</v>
      </c>
      <c r="K302">
        <v>40.9</v>
      </c>
      <c r="L302" s="33">
        <v>90</v>
      </c>
      <c r="M302">
        <v>5.2</v>
      </c>
      <c r="N302" s="33">
        <v>20</v>
      </c>
      <c r="O302">
        <v>16</v>
      </c>
      <c r="P302">
        <v>26</v>
      </c>
      <c r="Q302" s="33">
        <v>62</v>
      </c>
      <c r="R302">
        <v>151</v>
      </c>
      <c r="S302">
        <v>65</v>
      </c>
      <c r="T302" s="33">
        <v>0.65</v>
      </c>
      <c r="U302" s="33">
        <v>0</v>
      </c>
      <c r="V302">
        <v>0</v>
      </c>
      <c r="W302">
        <v>0</v>
      </c>
      <c r="X302" s="33">
        <v>0</v>
      </c>
      <c r="Y302">
        <v>1</v>
      </c>
      <c r="AA302" s="33">
        <v>1</v>
      </c>
    </row>
    <row r="303" spans="1:27">
      <c r="A303" s="33">
        <v>2</v>
      </c>
      <c r="B303">
        <v>64</v>
      </c>
      <c r="C303" s="33">
        <v>1</v>
      </c>
      <c r="D303" s="33">
        <v>155.80000000000001</v>
      </c>
      <c r="E303">
        <v>59.6</v>
      </c>
      <c r="F303">
        <v>24.6</v>
      </c>
      <c r="G303">
        <v>89</v>
      </c>
      <c r="H303" s="33">
        <v>144</v>
      </c>
      <c r="I303">
        <v>87</v>
      </c>
      <c r="J303" s="33">
        <v>14.5</v>
      </c>
      <c r="K303">
        <v>46</v>
      </c>
      <c r="L303" s="33">
        <v>99</v>
      </c>
      <c r="M303">
        <v>5.8</v>
      </c>
      <c r="N303" s="33">
        <v>23</v>
      </c>
      <c r="O303">
        <v>20</v>
      </c>
      <c r="P303">
        <v>15</v>
      </c>
      <c r="Q303" s="33">
        <v>70</v>
      </c>
      <c r="R303">
        <v>71</v>
      </c>
      <c r="S303">
        <v>79</v>
      </c>
      <c r="T303" s="33">
        <v>0.42</v>
      </c>
      <c r="U303" s="33">
        <v>1</v>
      </c>
      <c r="V303">
        <v>0</v>
      </c>
      <c r="W303">
        <v>0</v>
      </c>
      <c r="X303" s="33">
        <v>0</v>
      </c>
      <c r="Y303">
        <v>1</v>
      </c>
      <c r="AA303" s="33">
        <v>1</v>
      </c>
    </row>
    <row r="304" spans="1:27">
      <c r="A304" s="33">
        <v>2</v>
      </c>
      <c r="B304">
        <v>64</v>
      </c>
      <c r="C304" s="33">
        <v>1</v>
      </c>
      <c r="D304" s="33">
        <v>159.69999999999999</v>
      </c>
      <c r="E304">
        <v>52.9</v>
      </c>
      <c r="F304">
        <v>20.7</v>
      </c>
      <c r="G304">
        <v>88.5</v>
      </c>
      <c r="H304" s="33">
        <v>135</v>
      </c>
      <c r="I304">
        <v>82</v>
      </c>
      <c r="J304" s="33">
        <v>12.1</v>
      </c>
      <c r="K304">
        <v>37.1</v>
      </c>
      <c r="L304" s="33">
        <v>84</v>
      </c>
      <c r="M304">
        <v>4.9000000000000004</v>
      </c>
      <c r="N304" s="33">
        <v>20</v>
      </c>
      <c r="O304">
        <v>12</v>
      </c>
      <c r="P304">
        <v>23</v>
      </c>
      <c r="Q304" s="33">
        <v>44</v>
      </c>
      <c r="R304">
        <v>93</v>
      </c>
      <c r="S304">
        <v>107</v>
      </c>
      <c r="T304" s="33">
        <v>0.51</v>
      </c>
      <c r="U304" s="33">
        <v>0</v>
      </c>
      <c r="V304">
        <v>0</v>
      </c>
      <c r="W304">
        <v>0</v>
      </c>
      <c r="X304" s="33">
        <v>0</v>
      </c>
      <c r="Y304">
        <v>3</v>
      </c>
      <c r="Z304">
        <v>2</v>
      </c>
      <c r="AA304" s="33">
        <v>0</v>
      </c>
    </row>
    <row r="305" spans="1:27">
      <c r="A305" s="33">
        <v>2</v>
      </c>
      <c r="B305">
        <v>64</v>
      </c>
      <c r="C305" s="33">
        <v>1</v>
      </c>
      <c r="D305" s="33">
        <v>144</v>
      </c>
      <c r="E305">
        <v>43.5</v>
      </c>
      <c r="F305">
        <v>21</v>
      </c>
      <c r="G305">
        <v>74.5</v>
      </c>
      <c r="H305" s="33">
        <v>112</v>
      </c>
      <c r="I305">
        <v>70</v>
      </c>
      <c r="J305" s="33">
        <v>12.4</v>
      </c>
      <c r="K305">
        <v>39.1</v>
      </c>
      <c r="L305" s="33">
        <v>80</v>
      </c>
      <c r="M305">
        <v>5.6</v>
      </c>
      <c r="N305" s="33">
        <v>31</v>
      </c>
      <c r="O305">
        <v>20</v>
      </c>
      <c r="P305">
        <v>17</v>
      </c>
      <c r="Q305" s="33">
        <v>137</v>
      </c>
      <c r="R305">
        <v>109</v>
      </c>
      <c r="S305">
        <v>66</v>
      </c>
      <c r="T305" s="33">
        <v>0.53</v>
      </c>
      <c r="U305" s="33">
        <v>0</v>
      </c>
      <c r="V305">
        <v>0</v>
      </c>
      <c r="W305">
        <v>0</v>
      </c>
      <c r="X305" s="33">
        <v>0</v>
      </c>
      <c r="Y305">
        <v>2</v>
      </c>
      <c r="Z305">
        <v>1</v>
      </c>
      <c r="AA305" s="33">
        <v>0</v>
      </c>
    </row>
    <row r="306" spans="1:27">
      <c r="A306" s="33">
        <v>2</v>
      </c>
      <c r="B306">
        <v>64</v>
      </c>
      <c r="C306" s="33">
        <v>1</v>
      </c>
      <c r="D306" s="33">
        <v>153.19999999999999</v>
      </c>
      <c r="E306">
        <v>50.6</v>
      </c>
      <c r="F306">
        <v>21.6</v>
      </c>
      <c r="G306">
        <v>85.6</v>
      </c>
      <c r="H306" s="33">
        <v>115</v>
      </c>
      <c r="I306">
        <v>57</v>
      </c>
      <c r="J306" s="33">
        <v>13.8</v>
      </c>
      <c r="K306">
        <v>43</v>
      </c>
      <c r="L306" s="33">
        <v>78</v>
      </c>
      <c r="M306">
        <v>5.6</v>
      </c>
      <c r="N306" s="33">
        <v>23</v>
      </c>
      <c r="O306">
        <v>21</v>
      </c>
      <c r="P306">
        <v>17</v>
      </c>
      <c r="Q306" s="33">
        <v>185</v>
      </c>
      <c r="R306">
        <v>176</v>
      </c>
      <c r="S306">
        <v>52</v>
      </c>
      <c r="T306" s="33">
        <v>0.63</v>
      </c>
      <c r="U306" s="33">
        <v>0</v>
      </c>
      <c r="V306">
        <v>0</v>
      </c>
      <c r="W306">
        <v>0</v>
      </c>
      <c r="X306" s="33">
        <v>0</v>
      </c>
      <c r="Y306">
        <v>2</v>
      </c>
      <c r="Z306">
        <v>1</v>
      </c>
      <c r="AA306" s="33">
        <v>0</v>
      </c>
    </row>
    <row r="307" spans="1:27">
      <c r="A307" s="33">
        <v>2</v>
      </c>
      <c r="B307">
        <v>64</v>
      </c>
      <c r="C307" s="33">
        <v>1</v>
      </c>
      <c r="D307" s="33">
        <v>151.80000000000001</v>
      </c>
      <c r="E307">
        <v>47.2</v>
      </c>
      <c r="F307">
        <v>20.5</v>
      </c>
      <c r="G307">
        <v>81.5</v>
      </c>
      <c r="H307" s="33">
        <v>127</v>
      </c>
      <c r="I307">
        <v>70</v>
      </c>
      <c r="J307" s="33">
        <v>15.3</v>
      </c>
      <c r="K307">
        <v>48.5</v>
      </c>
      <c r="L307" s="33">
        <v>92</v>
      </c>
      <c r="M307">
        <v>5.7</v>
      </c>
      <c r="N307" s="33">
        <v>28</v>
      </c>
      <c r="O307">
        <v>29</v>
      </c>
      <c r="P307">
        <v>44</v>
      </c>
      <c r="Q307" s="33">
        <v>101</v>
      </c>
      <c r="R307">
        <v>143</v>
      </c>
      <c r="S307">
        <v>53</v>
      </c>
      <c r="T307" s="33">
        <v>0.64</v>
      </c>
      <c r="U307" s="33">
        <v>0</v>
      </c>
      <c r="V307">
        <v>0</v>
      </c>
      <c r="W307">
        <v>0</v>
      </c>
      <c r="X307" s="33">
        <v>0</v>
      </c>
      <c r="Y307">
        <v>1</v>
      </c>
      <c r="Z307">
        <v>1</v>
      </c>
      <c r="AA307" s="33">
        <v>0</v>
      </c>
    </row>
    <row r="308" spans="1:27">
      <c r="A308" s="33">
        <v>2</v>
      </c>
      <c r="B308">
        <v>64</v>
      </c>
      <c r="C308" s="33">
        <v>1</v>
      </c>
      <c r="D308" s="33">
        <v>152.4</v>
      </c>
      <c r="E308">
        <v>48.9</v>
      </c>
      <c r="F308">
        <v>21.1</v>
      </c>
      <c r="G308">
        <v>78</v>
      </c>
      <c r="H308" s="33">
        <v>109</v>
      </c>
      <c r="I308">
        <v>73</v>
      </c>
      <c r="J308" s="33">
        <v>12.9</v>
      </c>
      <c r="K308">
        <v>41.2</v>
      </c>
      <c r="L308" s="33">
        <v>100</v>
      </c>
      <c r="M308">
        <v>6.4</v>
      </c>
      <c r="N308" s="33">
        <v>17</v>
      </c>
      <c r="O308">
        <v>12</v>
      </c>
      <c r="P308">
        <v>18</v>
      </c>
      <c r="Q308" s="33">
        <v>54</v>
      </c>
      <c r="R308">
        <v>110</v>
      </c>
      <c r="S308">
        <v>63</v>
      </c>
      <c r="T308" s="33">
        <v>0.61</v>
      </c>
      <c r="U308" s="33">
        <v>0</v>
      </c>
      <c r="V308">
        <v>0</v>
      </c>
      <c r="W308">
        <v>0</v>
      </c>
      <c r="X308" s="33">
        <v>0</v>
      </c>
      <c r="Y308">
        <v>1</v>
      </c>
      <c r="Z308">
        <v>1</v>
      </c>
      <c r="AA308" s="33">
        <v>1</v>
      </c>
    </row>
    <row r="309" spans="1:27">
      <c r="A309" s="33">
        <v>2</v>
      </c>
      <c r="B309">
        <v>64</v>
      </c>
      <c r="C309" s="33">
        <v>1</v>
      </c>
      <c r="D309" s="33">
        <v>155.4</v>
      </c>
      <c r="E309">
        <v>43.4</v>
      </c>
      <c r="F309">
        <v>18</v>
      </c>
      <c r="G309">
        <v>78.5</v>
      </c>
      <c r="H309" s="33">
        <v>129</v>
      </c>
      <c r="I309">
        <v>68</v>
      </c>
      <c r="J309" s="33">
        <v>12.8</v>
      </c>
      <c r="K309">
        <v>42.1</v>
      </c>
      <c r="L309" s="33">
        <v>87</v>
      </c>
      <c r="M309">
        <v>5.7</v>
      </c>
      <c r="N309" s="33">
        <v>15</v>
      </c>
      <c r="O309">
        <v>14</v>
      </c>
      <c r="P309">
        <v>17</v>
      </c>
      <c r="Q309" s="33">
        <v>63</v>
      </c>
      <c r="R309">
        <v>104</v>
      </c>
      <c r="S309">
        <v>103</v>
      </c>
      <c r="T309" s="33">
        <v>0.45</v>
      </c>
      <c r="U309" s="33">
        <v>0</v>
      </c>
      <c r="V309">
        <v>0</v>
      </c>
      <c r="W309">
        <v>0</v>
      </c>
      <c r="X309" s="33">
        <v>0</v>
      </c>
      <c r="Y309">
        <v>1</v>
      </c>
      <c r="Z309">
        <v>1</v>
      </c>
      <c r="AA309" s="33">
        <v>1</v>
      </c>
    </row>
    <row r="310" spans="1:27">
      <c r="A310" s="33">
        <v>2</v>
      </c>
      <c r="B310">
        <v>64</v>
      </c>
      <c r="C310" s="33">
        <v>1</v>
      </c>
      <c r="D310" s="33">
        <v>155.80000000000001</v>
      </c>
      <c r="E310">
        <v>45.3</v>
      </c>
      <c r="F310">
        <v>18.7</v>
      </c>
      <c r="G310">
        <v>66</v>
      </c>
      <c r="H310" s="33">
        <v>114</v>
      </c>
      <c r="I310">
        <v>63</v>
      </c>
      <c r="J310" s="33">
        <v>12.3</v>
      </c>
      <c r="K310">
        <v>38.200000000000003</v>
      </c>
      <c r="L310" s="33">
        <v>89</v>
      </c>
      <c r="M310">
        <v>5.2</v>
      </c>
      <c r="N310" s="33">
        <v>22</v>
      </c>
      <c r="O310">
        <v>13</v>
      </c>
      <c r="P310">
        <v>16</v>
      </c>
      <c r="Q310" s="33">
        <v>83</v>
      </c>
      <c r="R310">
        <v>97</v>
      </c>
      <c r="S310">
        <v>58</v>
      </c>
      <c r="T310" s="33">
        <v>0.55000000000000004</v>
      </c>
      <c r="U310" s="33">
        <v>0</v>
      </c>
      <c r="V310">
        <v>0</v>
      </c>
      <c r="W310">
        <v>0</v>
      </c>
      <c r="X310" s="33">
        <v>0</v>
      </c>
      <c r="Y310">
        <v>1</v>
      </c>
      <c r="Z310">
        <v>1</v>
      </c>
      <c r="AA310" s="33">
        <v>1</v>
      </c>
    </row>
    <row r="311" spans="1:27">
      <c r="A311" s="33">
        <v>2</v>
      </c>
      <c r="B311">
        <v>64</v>
      </c>
      <c r="C311" s="33">
        <v>1</v>
      </c>
      <c r="D311" s="33">
        <v>155.4</v>
      </c>
      <c r="E311">
        <v>56</v>
      </c>
      <c r="F311">
        <v>23.2</v>
      </c>
      <c r="G311">
        <v>85.5</v>
      </c>
      <c r="H311" s="33">
        <v>135</v>
      </c>
      <c r="I311">
        <v>74</v>
      </c>
      <c r="J311" s="33">
        <v>11.9</v>
      </c>
      <c r="K311">
        <v>37.4</v>
      </c>
      <c r="L311" s="33">
        <v>93</v>
      </c>
      <c r="M311">
        <v>5.5</v>
      </c>
      <c r="N311" s="33">
        <v>17</v>
      </c>
      <c r="O311">
        <v>13</v>
      </c>
      <c r="P311">
        <v>14</v>
      </c>
      <c r="Q311" s="33">
        <v>91</v>
      </c>
      <c r="R311">
        <v>163</v>
      </c>
      <c r="S311">
        <v>63</v>
      </c>
      <c r="T311" s="33">
        <v>0.65</v>
      </c>
      <c r="U311" s="33">
        <v>0</v>
      </c>
      <c r="V311">
        <v>0</v>
      </c>
      <c r="W311">
        <v>0</v>
      </c>
      <c r="X311" s="33">
        <v>0</v>
      </c>
      <c r="Y311">
        <v>1</v>
      </c>
      <c r="Z311">
        <v>1</v>
      </c>
      <c r="AA311" s="33">
        <v>1</v>
      </c>
    </row>
    <row r="312" spans="1:27">
      <c r="A312" s="33">
        <v>2</v>
      </c>
      <c r="B312">
        <v>64</v>
      </c>
      <c r="C312" s="33">
        <v>1</v>
      </c>
      <c r="D312" s="33">
        <v>147</v>
      </c>
      <c r="E312">
        <v>47.7</v>
      </c>
      <c r="F312">
        <v>22.1</v>
      </c>
      <c r="G312">
        <v>88</v>
      </c>
      <c r="H312" s="33">
        <v>118</v>
      </c>
      <c r="I312">
        <v>68</v>
      </c>
      <c r="J312" s="33">
        <v>13.4</v>
      </c>
      <c r="K312">
        <v>44.1</v>
      </c>
      <c r="L312" s="33">
        <v>105</v>
      </c>
      <c r="M312">
        <v>6.2</v>
      </c>
      <c r="N312" s="33">
        <v>20</v>
      </c>
      <c r="O312">
        <v>20</v>
      </c>
      <c r="P312">
        <v>30</v>
      </c>
      <c r="Q312" s="33">
        <v>203</v>
      </c>
      <c r="R312">
        <v>113</v>
      </c>
      <c r="S312">
        <v>57</v>
      </c>
      <c r="T312" s="33">
        <v>0.61</v>
      </c>
      <c r="U312" s="33">
        <v>0</v>
      </c>
      <c r="V312">
        <v>0</v>
      </c>
      <c r="W312">
        <v>0</v>
      </c>
      <c r="X312" s="33">
        <v>0</v>
      </c>
      <c r="Y312">
        <v>1</v>
      </c>
      <c r="Z312">
        <v>1</v>
      </c>
      <c r="AA312" s="33">
        <v>1</v>
      </c>
    </row>
    <row r="313" spans="1:27">
      <c r="A313" s="33">
        <v>2</v>
      </c>
      <c r="B313">
        <v>64</v>
      </c>
      <c r="C313" s="33">
        <v>1</v>
      </c>
      <c r="D313" s="33">
        <v>150.69999999999999</v>
      </c>
      <c r="E313">
        <v>46.5</v>
      </c>
      <c r="F313">
        <v>20.5</v>
      </c>
      <c r="G313">
        <v>78.900000000000006</v>
      </c>
      <c r="H313" s="33">
        <v>126</v>
      </c>
      <c r="I313">
        <v>81</v>
      </c>
      <c r="J313" s="33">
        <v>14</v>
      </c>
      <c r="K313">
        <v>43.4</v>
      </c>
      <c r="L313" s="33">
        <v>96</v>
      </c>
      <c r="M313">
        <v>5.8</v>
      </c>
      <c r="N313" s="33">
        <v>22</v>
      </c>
      <c r="O313">
        <v>24</v>
      </c>
      <c r="P313">
        <v>16</v>
      </c>
      <c r="Q313" s="33">
        <v>77</v>
      </c>
      <c r="R313">
        <v>119</v>
      </c>
      <c r="S313">
        <v>67</v>
      </c>
      <c r="T313" s="33">
        <v>0.64</v>
      </c>
      <c r="U313" s="33">
        <v>0</v>
      </c>
      <c r="V313">
        <v>0</v>
      </c>
      <c r="W313">
        <v>1</v>
      </c>
      <c r="X313" s="33">
        <v>0</v>
      </c>
      <c r="Y313">
        <v>1</v>
      </c>
      <c r="Z313">
        <v>1</v>
      </c>
      <c r="AA313" s="33">
        <v>1</v>
      </c>
    </row>
    <row r="314" spans="1:27">
      <c r="A314" s="33">
        <v>2</v>
      </c>
      <c r="B314">
        <v>65</v>
      </c>
      <c r="C314" s="33">
        <v>1</v>
      </c>
      <c r="D314" s="33">
        <v>155.4</v>
      </c>
      <c r="E314">
        <v>44.2</v>
      </c>
      <c r="F314">
        <v>18.3</v>
      </c>
      <c r="G314">
        <v>76</v>
      </c>
      <c r="H314" s="33">
        <v>100</v>
      </c>
      <c r="I314">
        <v>60</v>
      </c>
      <c r="J314" s="33">
        <v>12.2</v>
      </c>
      <c r="K314">
        <v>40.1</v>
      </c>
      <c r="L314" s="33">
        <v>87</v>
      </c>
      <c r="M314">
        <v>5.4</v>
      </c>
      <c r="N314" s="33">
        <v>19</v>
      </c>
      <c r="O314">
        <v>12</v>
      </c>
      <c r="P314">
        <v>10</v>
      </c>
      <c r="Q314" s="33">
        <v>87</v>
      </c>
      <c r="R314">
        <v>102</v>
      </c>
      <c r="S314">
        <v>79</v>
      </c>
      <c r="T314" s="33">
        <v>0.61</v>
      </c>
      <c r="U314" s="33">
        <v>0</v>
      </c>
      <c r="V314">
        <v>0</v>
      </c>
      <c r="W314">
        <v>1</v>
      </c>
      <c r="X314" s="33">
        <v>0</v>
      </c>
      <c r="Y314">
        <v>1</v>
      </c>
      <c r="AA314" s="33">
        <v>0</v>
      </c>
    </row>
    <row r="315" spans="1:27">
      <c r="A315" s="33">
        <v>2</v>
      </c>
      <c r="B315">
        <v>65</v>
      </c>
      <c r="C315" s="33">
        <v>1</v>
      </c>
      <c r="D315" s="33">
        <v>153.9</v>
      </c>
      <c r="E315">
        <v>52.3</v>
      </c>
      <c r="F315">
        <v>22.1</v>
      </c>
      <c r="G315">
        <v>84</v>
      </c>
      <c r="H315" s="33">
        <v>154</v>
      </c>
      <c r="I315">
        <v>92</v>
      </c>
      <c r="J315" s="33">
        <v>13.4</v>
      </c>
      <c r="K315">
        <v>43.2</v>
      </c>
      <c r="L315" s="33">
        <v>75</v>
      </c>
      <c r="M315">
        <v>5.0999999999999996</v>
      </c>
      <c r="N315" s="33">
        <v>18</v>
      </c>
      <c r="O315">
        <v>11</v>
      </c>
      <c r="P315">
        <v>19</v>
      </c>
      <c r="Q315" s="33">
        <v>59</v>
      </c>
      <c r="R315">
        <v>153</v>
      </c>
      <c r="S315">
        <v>87</v>
      </c>
      <c r="T315" s="33">
        <v>0.61</v>
      </c>
      <c r="U315" s="33">
        <v>0</v>
      </c>
      <c r="V315">
        <v>0</v>
      </c>
      <c r="W315">
        <v>0</v>
      </c>
      <c r="X315" s="33">
        <v>0</v>
      </c>
      <c r="Y315">
        <v>1</v>
      </c>
      <c r="AA315" s="33">
        <v>1</v>
      </c>
    </row>
    <row r="316" spans="1:27">
      <c r="A316" s="33">
        <v>2</v>
      </c>
      <c r="B316">
        <v>65</v>
      </c>
      <c r="C316" s="33">
        <v>1</v>
      </c>
      <c r="D316" s="33">
        <v>140.30000000000001</v>
      </c>
      <c r="E316">
        <v>42.8</v>
      </c>
      <c r="F316">
        <v>21.7</v>
      </c>
      <c r="G316">
        <v>75</v>
      </c>
      <c r="H316" s="33">
        <v>116</v>
      </c>
      <c r="I316">
        <v>65</v>
      </c>
      <c r="J316" s="33">
        <v>11.9</v>
      </c>
      <c r="K316">
        <v>39.299999999999997</v>
      </c>
      <c r="L316" s="33">
        <v>86</v>
      </c>
      <c r="M316">
        <v>5.8</v>
      </c>
      <c r="N316" s="33">
        <v>25</v>
      </c>
      <c r="O316">
        <v>18</v>
      </c>
      <c r="P316">
        <v>16</v>
      </c>
      <c r="Q316" s="33">
        <v>95</v>
      </c>
      <c r="R316">
        <v>100</v>
      </c>
      <c r="S316">
        <v>76</v>
      </c>
      <c r="T316" s="33">
        <v>0.64</v>
      </c>
      <c r="U316" s="33">
        <v>0</v>
      </c>
      <c r="V316">
        <v>0</v>
      </c>
      <c r="W316">
        <v>0</v>
      </c>
      <c r="X316" s="33">
        <v>0</v>
      </c>
      <c r="Y316">
        <v>1</v>
      </c>
      <c r="AA316" s="33">
        <v>1</v>
      </c>
    </row>
    <row r="317" spans="1:27">
      <c r="A317" s="33">
        <v>2</v>
      </c>
      <c r="B317">
        <v>65</v>
      </c>
      <c r="C317" s="33">
        <v>1</v>
      </c>
      <c r="D317" s="33">
        <v>150.19999999999999</v>
      </c>
      <c r="E317">
        <v>53.7</v>
      </c>
      <c r="F317">
        <v>23.8</v>
      </c>
      <c r="G317">
        <v>88</v>
      </c>
      <c r="H317" s="33">
        <v>136</v>
      </c>
      <c r="I317">
        <v>83</v>
      </c>
      <c r="J317" s="33">
        <v>13.3</v>
      </c>
      <c r="K317">
        <v>42.7</v>
      </c>
      <c r="L317" s="33">
        <v>94</v>
      </c>
      <c r="M317">
        <v>6.2</v>
      </c>
      <c r="N317" s="33">
        <v>50</v>
      </c>
      <c r="O317">
        <v>57</v>
      </c>
      <c r="P317">
        <v>51</v>
      </c>
      <c r="Q317" s="33">
        <v>193</v>
      </c>
      <c r="R317">
        <v>129</v>
      </c>
      <c r="S317">
        <v>60</v>
      </c>
      <c r="T317" s="33">
        <v>0.5</v>
      </c>
      <c r="U317" s="33">
        <v>0</v>
      </c>
      <c r="V317">
        <v>0</v>
      </c>
      <c r="W317">
        <v>0</v>
      </c>
      <c r="X317" s="33">
        <v>0</v>
      </c>
      <c r="Y317">
        <v>1</v>
      </c>
      <c r="AA317" s="33">
        <v>1</v>
      </c>
    </row>
    <row r="318" spans="1:27">
      <c r="A318" s="33">
        <v>2</v>
      </c>
      <c r="B318">
        <v>65</v>
      </c>
      <c r="C318" s="33">
        <v>1</v>
      </c>
      <c r="D318" s="33">
        <v>159.69999999999999</v>
      </c>
      <c r="E318">
        <v>59.6</v>
      </c>
      <c r="F318">
        <v>23.4</v>
      </c>
      <c r="G318">
        <v>88</v>
      </c>
      <c r="H318" s="33">
        <v>141</v>
      </c>
      <c r="I318">
        <v>82</v>
      </c>
      <c r="J318" s="33">
        <v>13.1</v>
      </c>
      <c r="K318">
        <v>42.6</v>
      </c>
      <c r="L318" s="33">
        <v>104</v>
      </c>
      <c r="M318">
        <v>6</v>
      </c>
      <c r="N318" s="33">
        <v>20</v>
      </c>
      <c r="O318">
        <v>16</v>
      </c>
      <c r="P318">
        <v>12</v>
      </c>
      <c r="Q318" s="33">
        <v>194</v>
      </c>
      <c r="R318">
        <v>156</v>
      </c>
      <c r="S318">
        <v>49</v>
      </c>
      <c r="T318" s="33">
        <v>0.68</v>
      </c>
      <c r="U318" s="33">
        <v>0</v>
      </c>
      <c r="V318">
        <v>0</v>
      </c>
      <c r="W318">
        <v>0</v>
      </c>
      <c r="X318" s="33">
        <v>0</v>
      </c>
      <c r="Y318">
        <v>1</v>
      </c>
      <c r="AA318" s="33">
        <v>1</v>
      </c>
    </row>
    <row r="319" spans="1:27">
      <c r="A319" s="33">
        <v>2</v>
      </c>
      <c r="B319">
        <v>65</v>
      </c>
      <c r="C319" s="33">
        <v>1</v>
      </c>
      <c r="D319" s="33">
        <v>155</v>
      </c>
      <c r="E319">
        <v>55.1</v>
      </c>
      <c r="F319">
        <v>22.9</v>
      </c>
      <c r="G319">
        <v>85.5</v>
      </c>
      <c r="H319" s="33">
        <v>128</v>
      </c>
      <c r="I319">
        <v>80</v>
      </c>
      <c r="J319" s="33">
        <v>12.8</v>
      </c>
      <c r="K319">
        <v>41.8</v>
      </c>
      <c r="L319" s="33">
        <v>86</v>
      </c>
      <c r="M319">
        <v>5.0999999999999996</v>
      </c>
      <c r="N319" s="33">
        <v>23</v>
      </c>
      <c r="O319">
        <v>21</v>
      </c>
      <c r="P319">
        <v>65</v>
      </c>
      <c r="Q319" s="33">
        <v>109</v>
      </c>
      <c r="R319">
        <v>129</v>
      </c>
      <c r="S319">
        <v>95</v>
      </c>
      <c r="T319" s="33">
        <v>0.64</v>
      </c>
      <c r="U319" s="33">
        <v>0</v>
      </c>
      <c r="V319">
        <v>0</v>
      </c>
      <c r="W319">
        <v>0</v>
      </c>
      <c r="X319" s="33">
        <v>0</v>
      </c>
      <c r="Y319">
        <v>2</v>
      </c>
      <c r="Z319">
        <v>2</v>
      </c>
      <c r="AA319" s="33">
        <v>1</v>
      </c>
    </row>
    <row r="320" spans="1:27">
      <c r="A320" s="33">
        <v>2</v>
      </c>
      <c r="B320">
        <v>65</v>
      </c>
      <c r="C320" s="33">
        <v>1</v>
      </c>
      <c r="D320" s="33">
        <v>154.19999999999999</v>
      </c>
      <c r="E320">
        <v>54.9</v>
      </c>
      <c r="F320">
        <v>23.1</v>
      </c>
      <c r="G320">
        <v>77</v>
      </c>
      <c r="H320" s="33">
        <v>109</v>
      </c>
      <c r="I320">
        <v>68</v>
      </c>
      <c r="J320" s="33">
        <v>13</v>
      </c>
      <c r="K320">
        <v>41.6</v>
      </c>
      <c r="L320" s="33">
        <v>82</v>
      </c>
      <c r="M320">
        <v>5.6</v>
      </c>
      <c r="N320" s="33">
        <v>19</v>
      </c>
      <c r="O320">
        <v>11</v>
      </c>
      <c r="P320">
        <v>17</v>
      </c>
      <c r="Q320" s="33">
        <v>43</v>
      </c>
      <c r="R320">
        <v>140</v>
      </c>
      <c r="S320">
        <v>65</v>
      </c>
      <c r="T320" s="33">
        <v>0.67</v>
      </c>
      <c r="U320" s="33">
        <v>0</v>
      </c>
      <c r="V320">
        <v>0</v>
      </c>
      <c r="W320">
        <v>0</v>
      </c>
      <c r="X320" s="33">
        <v>0</v>
      </c>
      <c r="Y320">
        <v>2</v>
      </c>
      <c r="Z320">
        <v>1</v>
      </c>
      <c r="AA320" s="33">
        <v>1</v>
      </c>
    </row>
    <row r="321" spans="1:27">
      <c r="A321" s="33">
        <v>2</v>
      </c>
      <c r="B321">
        <v>65</v>
      </c>
      <c r="C321" s="33">
        <v>1</v>
      </c>
      <c r="D321" s="33">
        <v>157.1</v>
      </c>
      <c r="E321">
        <v>49.5</v>
      </c>
      <c r="F321">
        <v>20.100000000000001</v>
      </c>
      <c r="G321">
        <v>78</v>
      </c>
      <c r="H321" s="33">
        <v>122</v>
      </c>
      <c r="I321">
        <v>78</v>
      </c>
      <c r="J321" s="33">
        <v>13.9</v>
      </c>
      <c r="K321">
        <v>45.7</v>
      </c>
      <c r="L321" s="33">
        <v>90</v>
      </c>
      <c r="M321">
        <v>5.4</v>
      </c>
      <c r="N321" s="33">
        <v>25</v>
      </c>
      <c r="O321">
        <v>16</v>
      </c>
      <c r="P321">
        <v>15</v>
      </c>
      <c r="Q321" s="33">
        <v>104</v>
      </c>
      <c r="R321">
        <v>134</v>
      </c>
      <c r="S321">
        <v>75</v>
      </c>
      <c r="T321" s="33">
        <v>0.79</v>
      </c>
      <c r="U321" s="33">
        <v>0</v>
      </c>
      <c r="V321">
        <v>0</v>
      </c>
      <c r="W321">
        <v>0</v>
      </c>
      <c r="X321" s="33">
        <v>0</v>
      </c>
      <c r="Y321">
        <v>1</v>
      </c>
      <c r="Z321">
        <v>1</v>
      </c>
      <c r="AA321" s="33">
        <v>1</v>
      </c>
    </row>
    <row r="322" spans="1:27">
      <c r="A322" s="33">
        <v>2</v>
      </c>
      <c r="B322">
        <v>65</v>
      </c>
      <c r="C322" s="33">
        <v>1</v>
      </c>
      <c r="D322" s="33">
        <v>146</v>
      </c>
      <c r="E322">
        <v>46</v>
      </c>
      <c r="F322">
        <v>21.6</v>
      </c>
      <c r="G322">
        <v>86</v>
      </c>
      <c r="H322" s="33">
        <v>127</v>
      </c>
      <c r="I322">
        <v>73</v>
      </c>
      <c r="J322" s="33">
        <v>13.5</v>
      </c>
      <c r="K322">
        <v>43.3</v>
      </c>
      <c r="L322" s="33">
        <v>81</v>
      </c>
      <c r="M322">
        <v>5.0999999999999996</v>
      </c>
      <c r="N322" s="33">
        <v>24</v>
      </c>
      <c r="O322">
        <v>19</v>
      </c>
      <c r="P322">
        <v>20</v>
      </c>
      <c r="Q322" s="33">
        <v>61</v>
      </c>
      <c r="R322">
        <v>140</v>
      </c>
      <c r="S322">
        <v>73</v>
      </c>
      <c r="T322" s="33">
        <v>0.62</v>
      </c>
      <c r="U322" s="33">
        <v>0</v>
      </c>
      <c r="V322">
        <v>0</v>
      </c>
      <c r="W322">
        <v>1</v>
      </c>
      <c r="X322" s="33">
        <v>0</v>
      </c>
      <c r="Y322">
        <v>2</v>
      </c>
      <c r="Z322">
        <v>1</v>
      </c>
      <c r="AA322" s="33">
        <v>1</v>
      </c>
    </row>
    <row r="323" spans="1:27">
      <c r="A323" s="33">
        <v>2</v>
      </c>
      <c r="B323">
        <v>65</v>
      </c>
      <c r="C323" s="33">
        <v>1</v>
      </c>
      <c r="D323" s="33">
        <v>148.5</v>
      </c>
      <c r="E323">
        <v>47.3</v>
      </c>
      <c r="F323">
        <v>21.4</v>
      </c>
      <c r="G323">
        <v>88</v>
      </c>
      <c r="H323" s="33">
        <v>130</v>
      </c>
      <c r="I323">
        <v>81</v>
      </c>
      <c r="J323" s="33" t="s">
        <v>20</v>
      </c>
      <c r="K323" t="s">
        <v>20</v>
      </c>
      <c r="L323" s="33">
        <v>79</v>
      </c>
      <c r="M323" t="s">
        <v>180</v>
      </c>
      <c r="N323" s="33">
        <v>29</v>
      </c>
      <c r="O323">
        <v>29</v>
      </c>
      <c r="P323">
        <v>27</v>
      </c>
      <c r="Q323" s="33">
        <v>64</v>
      </c>
      <c r="R323">
        <v>111</v>
      </c>
      <c r="S323">
        <v>101</v>
      </c>
      <c r="T323" s="33" t="s">
        <v>20</v>
      </c>
      <c r="U323" s="33">
        <v>1</v>
      </c>
      <c r="V323">
        <v>0</v>
      </c>
      <c r="W323">
        <v>1</v>
      </c>
      <c r="X323" s="33">
        <v>0</v>
      </c>
      <c r="Y323">
        <v>3</v>
      </c>
      <c r="Z323">
        <v>1</v>
      </c>
      <c r="AA323" s="33">
        <v>1</v>
      </c>
    </row>
    <row r="324" spans="1:27">
      <c r="A324" s="33">
        <v>2</v>
      </c>
      <c r="B324">
        <v>66</v>
      </c>
      <c r="C324" s="33">
        <v>1</v>
      </c>
      <c r="D324" s="33">
        <v>148.9</v>
      </c>
      <c r="E324">
        <v>42.9</v>
      </c>
      <c r="F324">
        <v>19.3</v>
      </c>
      <c r="G324">
        <v>69.5</v>
      </c>
      <c r="H324" s="33">
        <v>149</v>
      </c>
      <c r="I324">
        <v>84</v>
      </c>
      <c r="J324" s="33">
        <v>13</v>
      </c>
      <c r="K324">
        <v>42.2</v>
      </c>
      <c r="L324" s="33">
        <v>93</v>
      </c>
      <c r="M324">
        <v>5.4</v>
      </c>
      <c r="N324" s="33">
        <v>20</v>
      </c>
      <c r="O324">
        <v>17</v>
      </c>
      <c r="P324">
        <v>11</v>
      </c>
      <c r="Q324" s="33">
        <v>58</v>
      </c>
      <c r="R324">
        <v>98</v>
      </c>
      <c r="S324">
        <v>64</v>
      </c>
      <c r="T324" s="33">
        <v>0.59</v>
      </c>
      <c r="U324" s="33">
        <v>0</v>
      </c>
      <c r="V324">
        <v>0</v>
      </c>
      <c r="W324">
        <v>0</v>
      </c>
      <c r="X324" s="33">
        <v>0</v>
      </c>
      <c r="Y324">
        <v>1</v>
      </c>
      <c r="AA324" s="33">
        <v>1</v>
      </c>
    </row>
    <row r="325" spans="1:27">
      <c r="A325" s="33">
        <v>2</v>
      </c>
      <c r="B325">
        <v>66</v>
      </c>
      <c r="C325" s="33">
        <v>1</v>
      </c>
      <c r="D325" s="33">
        <v>154.1</v>
      </c>
      <c r="E325">
        <v>40.5</v>
      </c>
      <c r="F325">
        <v>17.100000000000001</v>
      </c>
      <c r="G325">
        <v>65.2</v>
      </c>
      <c r="H325" s="33">
        <v>110</v>
      </c>
      <c r="I325">
        <v>68</v>
      </c>
      <c r="J325" s="33">
        <v>13.2</v>
      </c>
      <c r="K325">
        <v>41.2</v>
      </c>
      <c r="L325" s="33">
        <v>74</v>
      </c>
      <c r="M325">
        <v>5.2</v>
      </c>
      <c r="N325" s="33">
        <v>19</v>
      </c>
      <c r="O325">
        <v>19</v>
      </c>
      <c r="P325">
        <v>14</v>
      </c>
      <c r="Q325" s="33">
        <v>87</v>
      </c>
      <c r="R325">
        <v>122</v>
      </c>
      <c r="S325">
        <v>71</v>
      </c>
      <c r="T325" s="33">
        <v>0.62</v>
      </c>
      <c r="U325" s="33">
        <v>0</v>
      </c>
      <c r="V325">
        <v>0</v>
      </c>
      <c r="W325">
        <v>0</v>
      </c>
      <c r="X325" s="33">
        <v>0</v>
      </c>
      <c r="Y325">
        <v>1</v>
      </c>
      <c r="AA325" s="33">
        <v>1</v>
      </c>
    </row>
    <row r="326" spans="1:27">
      <c r="A326" s="33">
        <v>2</v>
      </c>
      <c r="B326">
        <v>66</v>
      </c>
      <c r="C326" s="33">
        <v>1</v>
      </c>
      <c r="D326" s="33">
        <v>148.1</v>
      </c>
      <c r="E326">
        <v>48.2</v>
      </c>
      <c r="F326">
        <v>22</v>
      </c>
      <c r="G326">
        <v>85</v>
      </c>
      <c r="H326" s="33">
        <v>131</v>
      </c>
      <c r="I326">
        <v>88</v>
      </c>
      <c r="J326" s="33">
        <v>14.3</v>
      </c>
      <c r="K326">
        <v>45.4</v>
      </c>
      <c r="L326" s="33">
        <v>88</v>
      </c>
      <c r="M326">
        <v>5.5</v>
      </c>
      <c r="N326" s="33">
        <v>44</v>
      </c>
      <c r="O326">
        <v>44</v>
      </c>
      <c r="P326">
        <v>48</v>
      </c>
      <c r="Q326" s="33">
        <v>94</v>
      </c>
      <c r="R326">
        <v>128</v>
      </c>
      <c r="S326">
        <v>86</v>
      </c>
      <c r="T326" s="33">
        <v>0.59</v>
      </c>
      <c r="U326" s="33">
        <v>0</v>
      </c>
      <c r="V326">
        <v>0</v>
      </c>
      <c r="W326">
        <v>0</v>
      </c>
      <c r="X326" s="33">
        <v>0</v>
      </c>
      <c r="Y326">
        <v>1</v>
      </c>
      <c r="AA326" s="33">
        <v>1</v>
      </c>
    </row>
    <row r="327" spans="1:27">
      <c r="A327" s="33">
        <v>2</v>
      </c>
      <c r="B327">
        <v>66</v>
      </c>
      <c r="C327" s="33">
        <v>1</v>
      </c>
      <c r="D327" s="33">
        <v>146.4</v>
      </c>
      <c r="E327">
        <v>38.6</v>
      </c>
      <c r="F327">
        <v>18</v>
      </c>
      <c r="G327">
        <v>80</v>
      </c>
      <c r="H327" s="33">
        <v>110</v>
      </c>
      <c r="I327">
        <v>80</v>
      </c>
      <c r="J327" s="33">
        <v>12.2</v>
      </c>
      <c r="K327">
        <v>38.200000000000003</v>
      </c>
      <c r="L327" s="33">
        <v>90</v>
      </c>
      <c r="M327">
        <v>5.6</v>
      </c>
      <c r="N327" s="33">
        <v>27</v>
      </c>
      <c r="O327">
        <v>23</v>
      </c>
      <c r="P327">
        <v>44</v>
      </c>
      <c r="Q327" s="33">
        <v>95</v>
      </c>
      <c r="R327">
        <v>147</v>
      </c>
      <c r="S327">
        <v>61</v>
      </c>
      <c r="T327" s="33">
        <v>0.5</v>
      </c>
      <c r="U327" s="33">
        <v>0</v>
      </c>
      <c r="V327">
        <v>0</v>
      </c>
      <c r="W327">
        <v>0</v>
      </c>
      <c r="X327" s="33">
        <v>0</v>
      </c>
      <c r="Y327">
        <v>1</v>
      </c>
      <c r="AA327" s="33">
        <v>1</v>
      </c>
    </row>
    <row r="328" spans="1:27">
      <c r="A328" s="33">
        <v>2</v>
      </c>
      <c r="B328">
        <v>66</v>
      </c>
      <c r="C328" s="33">
        <v>1</v>
      </c>
      <c r="D328" s="33">
        <v>154.80000000000001</v>
      </c>
      <c r="E328">
        <v>57.5</v>
      </c>
      <c r="F328">
        <v>24</v>
      </c>
      <c r="G328">
        <v>89.6</v>
      </c>
      <c r="H328" s="33">
        <v>151</v>
      </c>
      <c r="I328">
        <v>81</v>
      </c>
      <c r="J328" s="33">
        <v>12.3</v>
      </c>
      <c r="K328">
        <v>37.6</v>
      </c>
      <c r="L328" s="33">
        <v>115</v>
      </c>
      <c r="M328">
        <v>6.4</v>
      </c>
      <c r="N328" s="33">
        <v>23</v>
      </c>
      <c r="O328">
        <v>20</v>
      </c>
      <c r="P328">
        <v>18</v>
      </c>
      <c r="Q328" s="33">
        <v>102</v>
      </c>
      <c r="R328">
        <v>148</v>
      </c>
      <c r="S328">
        <v>61</v>
      </c>
      <c r="T328" s="33">
        <v>0.6</v>
      </c>
      <c r="U328" s="33">
        <v>0</v>
      </c>
      <c r="V328">
        <v>0</v>
      </c>
      <c r="W328">
        <v>0</v>
      </c>
      <c r="X328" s="33">
        <v>0</v>
      </c>
      <c r="Y328">
        <v>1</v>
      </c>
      <c r="AA328" s="33">
        <v>1</v>
      </c>
    </row>
    <row r="329" spans="1:27">
      <c r="A329" s="33">
        <v>2</v>
      </c>
      <c r="B329">
        <v>66</v>
      </c>
      <c r="C329" s="33">
        <v>1</v>
      </c>
      <c r="D329" s="33">
        <v>156.80000000000001</v>
      </c>
      <c r="E329">
        <v>66.099999999999994</v>
      </c>
      <c r="F329">
        <v>26.9</v>
      </c>
      <c r="G329">
        <v>85.5</v>
      </c>
      <c r="H329" s="33">
        <v>132</v>
      </c>
      <c r="I329">
        <v>95</v>
      </c>
      <c r="J329" s="33">
        <v>13.7</v>
      </c>
      <c r="K329">
        <v>41.1</v>
      </c>
      <c r="L329" s="33">
        <v>97</v>
      </c>
      <c r="M329">
        <v>5.8</v>
      </c>
      <c r="N329" s="33">
        <v>15</v>
      </c>
      <c r="O329">
        <v>17</v>
      </c>
      <c r="P329">
        <v>14</v>
      </c>
      <c r="Q329" s="33">
        <v>122</v>
      </c>
      <c r="R329">
        <v>132</v>
      </c>
      <c r="S329">
        <v>75</v>
      </c>
      <c r="T329" s="33">
        <v>0.77</v>
      </c>
      <c r="U329" s="33">
        <v>0</v>
      </c>
      <c r="V329">
        <v>0</v>
      </c>
      <c r="W329">
        <v>0</v>
      </c>
      <c r="X329" s="33">
        <v>0</v>
      </c>
      <c r="Y329">
        <v>1</v>
      </c>
      <c r="AA329" s="33">
        <v>1</v>
      </c>
    </row>
    <row r="330" spans="1:27">
      <c r="A330" s="33">
        <v>2</v>
      </c>
      <c r="B330">
        <v>66</v>
      </c>
      <c r="C330" s="33">
        <v>1</v>
      </c>
      <c r="D330" s="33">
        <v>156.19999999999999</v>
      </c>
      <c r="E330">
        <v>49.9</v>
      </c>
      <c r="F330">
        <v>20.5</v>
      </c>
      <c r="G330">
        <v>71</v>
      </c>
      <c r="H330" s="33">
        <v>144</v>
      </c>
      <c r="I330">
        <v>90</v>
      </c>
      <c r="J330" s="33">
        <v>14.5</v>
      </c>
      <c r="K330">
        <v>46.5</v>
      </c>
      <c r="L330" s="33">
        <v>88</v>
      </c>
      <c r="M330">
        <v>5</v>
      </c>
      <c r="N330" s="33">
        <v>15</v>
      </c>
      <c r="O330">
        <v>12</v>
      </c>
      <c r="P330">
        <v>13</v>
      </c>
      <c r="Q330" s="33">
        <v>162</v>
      </c>
      <c r="R330">
        <v>163</v>
      </c>
      <c r="S330">
        <v>51</v>
      </c>
      <c r="T330" s="33">
        <v>0.69</v>
      </c>
      <c r="U330" s="33">
        <v>0</v>
      </c>
      <c r="V330">
        <v>0</v>
      </c>
      <c r="W330">
        <v>0</v>
      </c>
      <c r="X330" s="33">
        <v>0</v>
      </c>
      <c r="Y330">
        <v>1</v>
      </c>
      <c r="AA330" s="33">
        <v>1</v>
      </c>
    </row>
    <row r="331" spans="1:27">
      <c r="A331" s="33">
        <v>2</v>
      </c>
      <c r="B331">
        <v>66</v>
      </c>
      <c r="C331" s="33">
        <v>1</v>
      </c>
      <c r="D331" s="33">
        <v>153.19999999999999</v>
      </c>
      <c r="E331">
        <v>50.4</v>
      </c>
      <c r="F331">
        <v>21.5</v>
      </c>
      <c r="G331">
        <v>76.2</v>
      </c>
      <c r="H331" s="33">
        <v>129</v>
      </c>
      <c r="I331">
        <v>87</v>
      </c>
      <c r="J331" s="33">
        <v>13</v>
      </c>
      <c r="K331">
        <v>39.1</v>
      </c>
      <c r="L331" s="33">
        <v>88</v>
      </c>
      <c r="M331">
        <v>5.5</v>
      </c>
      <c r="N331" s="33">
        <v>21</v>
      </c>
      <c r="O331">
        <v>16</v>
      </c>
      <c r="P331">
        <v>26</v>
      </c>
      <c r="Q331" s="33">
        <v>183</v>
      </c>
      <c r="R331">
        <v>146</v>
      </c>
      <c r="S331">
        <v>62</v>
      </c>
      <c r="T331" s="33">
        <v>0.66</v>
      </c>
      <c r="U331" s="33">
        <v>0</v>
      </c>
      <c r="V331">
        <v>0</v>
      </c>
      <c r="W331">
        <v>0</v>
      </c>
      <c r="X331" s="33">
        <v>0</v>
      </c>
      <c r="Y331">
        <v>1</v>
      </c>
      <c r="AA331" s="33">
        <v>1</v>
      </c>
    </row>
    <row r="332" spans="1:27">
      <c r="A332" s="33">
        <v>2</v>
      </c>
      <c r="B332">
        <v>66</v>
      </c>
      <c r="C332" s="33">
        <v>1</v>
      </c>
      <c r="D332" s="33">
        <v>150.19999999999999</v>
      </c>
      <c r="E332">
        <v>49.2</v>
      </c>
      <c r="F332">
        <v>21.8</v>
      </c>
      <c r="G332">
        <v>78</v>
      </c>
      <c r="H332" s="33">
        <v>152</v>
      </c>
      <c r="I332">
        <v>100</v>
      </c>
      <c r="J332" s="33">
        <v>16.2</v>
      </c>
      <c r="K332">
        <v>48.6</v>
      </c>
      <c r="L332" s="33">
        <v>87</v>
      </c>
      <c r="M332">
        <v>5.5</v>
      </c>
      <c r="N332" s="33">
        <v>57</v>
      </c>
      <c r="O332">
        <v>79</v>
      </c>
      <c r="P332">
        <v>57</v>
      </c>
      <c r="Q332" s="33">
        <v>265</v>
      </c>
      <c r="R332">
        <v>111</v>
      </c>
      <c r="S332">
        <v>60</v>
      </c>
      <c r="T332" s="33">
        <v>0.81</v>
      </c>
      <c r="U332" s="33">
        <v>0</v>
      </c>
      <c r="V332">
        <v>0</v>
      </c>
      <c r="W332">
        <v>0</v>
      </c>
      <c r="X332" s="33">
        <v>0</v>
      </c>
      <c r="Y332">
        <v>1</v>
      </c>
      <c r="AA332" s="33">
        <v>1</v>
      </c>
    </row>
    <row r="333" spans="1:27">
      <c r="A333" s="33">
        <v>2</v>
      </c>
      <c r="B333">
        <v>66</v>
      </c>
      <c r="C333" s="33">
        <v>1</v>
      </c>
      <c r="D333" s="33">
        <v>146.1</v>
      </c>
      <c r="E333">
        <v>50.8</v>
      </c>
      <c r="F333">
        <v>23.8</v>
      </c>
      <c r="G333">
        <v>83.5</v>
      </c>
      <c r="H333" s="33">
        <v>106</v>
      </c>
      <c r="I333">
        <v>58</v>
      </c>
      <c r="J333" s="33">
        <v>12.8</v>
      </c>
      <c r="K333">
        <v>42.1</v>
      </c>
      <c r="L333" s="33">
        <v>93</v>
      </c>
      <c r="M333">
        <v>6.6</v>
      </c>
      <c r="N333" s="33">
        <v>20</v>
      </c>
      <c r="O333">
        <v>9</v>
      </c>
      <c r="P333">
        <v>30</v>
      </c>
      <c r="Q333" s="33">
        <v>86</v>
      </c>
      <c r="R333">
        <v>134</v>
      </c>
      <c r="S333">
        <v>65</v>
      </c>
      <c r="T333" s="33">
        <v>0.57999999999999996</v>
      </c>
      <c r="U333" s="33">
        <v>1</v>
      </c>
      <c r="V333">
        <v>0</v>
      </c>
      <c r="W333">
        <v>0</v>
      </c>
      <c r="X333" s="33">
        <v>0</v>
      </c>
      <c r="Y333">
        <v>1</v>
      </c>
      <c r="AA333" s="33">
        <v>1</v>
      </c>
    </row>
    <row r="334" spans="1:27">
      <c r="A334" s="33">
        <v>2</v>
      </c>
      <c r="B334">
        <v>66</v>
      </c>
      <c r="C334" s="33">
        <v>1</v>
      </c>
      <c r="D334" s="33">
        <v>151.19999999999999</v>
      </c>
      <c r="E334">
        <v>57.5</v>
      </c>
      <c r="F334">
        <v>25.2</v>
      </c>
      <c r="G334">
        <v>88.5</v>
      </c>
      <c r="H334" s="33">
        <v>150</v>
      </c>
      <c r="I334">
        <v>95</v>
      </c>
      <c r="J334" s="33">
        <v>13.6</v>
      </c>
      <c r="K334">
        <v>42.9</v>
      </c>
      <c r="L334" s="33">
        <v>101</v>
      </c>
      <c r="M334">
        <v>5.7</v>
      </c>
      <c r="N334" s="33">
        <v>30</v>
      </c>
      <c r="O334">
        <v>23</v>
      </c>
      <c r="P334">
        <v>28</v>
      </c>
      <c r="Q334" s="33">
        <v>76</v>
      </c>
      <c r="R334">
        <v>119</v>
      </c>
      <c r="S334">
        <v>65</v>
      </c>
      <c r="T334" s="33">
        <v>0.64</v>
      </c>
      <c r="U334" s="33">
        <v>0</v>
      </c>
      <c r="V334">
        <v>0</v>
      </c>
      <c r="W334">
        <v>1</v>
      </c>
      <c r="X334" s="33">
        <v>0</v>
      </c>
      <c r="Y334">
        <v>1</v>
      </c>
      <c r="AA334" s="33">
        <v>1</v>
      </c>
    </row>
    <row r="335" spans="1:27">
      <c r="A335" s="33">
        <v>2</v>
      </c>
      <c r="B335">
        <v>66</v>
      </c>
      <c r="C335" s="33">
        <v>1</v>
      </c>
      <c r="D335" s="33">
        <v>159.19999999999999</v>
      </c>
      <c r="E335">
        <v>54.9</v>
      </c>
      <c r="F335">
        <v>21.7</v>
      </c>
      <c r="G335">
        <v>74</v>
      </c>
      <c r="H335" s="33">
        <v>135</v>
      </c>
      <c r="I335">
        <v>86</v>
      </c>
      <c r="J335" s="33">
        <v>13.5</v>
      </c>
      <c r="K335">
        <v>41.8</v>
      </c>
      <c r="L335" s="33">
        <v>88</v>
      </c>
      <c r="M335">
        <v>5.4</v>
      </c>
      <c r="N335" s="33">
        <v>20</v>
      </c>
      <c r="O335">
        <v>15</v>
      </c>
      <c r="P335">
        <v>14</v>
      </c>
      <c r="Q335" s="33">
        <v>53</v>
      </c>
      <c r="R335">
        <v>131</v>
      </c>
      <c r="S335">
        <v>87</v>
      </c>
      <c r="T335" s="33">
        <v>0.62</v>
      </c>
      <c r="U335" s="33">
        <v>1</v>
      </c>
      <c r="V335">
        <v>0</v>
      </c>
      <c r="W335">
        <v>0</v>
      </c>
      <c r="X335" s="33">
        <v>0</v>
      </c>
      <c r="Y335">
        <v>1</v>
      </c>
      <c r="Z335">
        <v>1</v>
      </c>
      <c r="AA335" s="33">
        <v>0</v>
      </c>
    </row>
    <row r="336" spans="1:27">
      <c r="A336" s="33">
        <v>2</v>
      </c>
      <c r="B336">
        <v>66</v>
      </c>
      <c r="C336" s="33">
        <v>1</v>
      </c>
      <c r="D336" s="33">
        <v>149.19999999999999</v>
      </c>
      <c r="E336">
        <v>44.1</v>
      </c>
      <c r="F336">
        <v>19.8</v>
      </c>
      <c r="G336">
        <v>75</v>
      </c>
      <c r="H336" s="33">
        <v>122</v>
      </c>
      <c r="I336">
        <v>71</v>
      </c>
      <c r="J336" s="33">
        <v>13</v>
      </c>
      <c r="K336">
        <v>40.4</v>
      </c>
      <c r="L336" s="33">
        <v>82</v>
      </c>
      <c r="M336">
        <v>5.4</v>
      </c>
      <c r="N336" s="33">
        <v>20</v>
      </c>
      <c r="O336">
        <v>17</v>
      </c>
      <c r="P336">
        <v>14</v>
      </c>
      <c r="Q336" s="33">
        <v>33</v>
      </c>
      <c r="R336">
        <v>104</v>
      </c>
      <c r="S336">
        <v>78</v>
      </c>
      <c r="T336" s="33">
        <v>0.55000000000000004</v>
      </c>
      <c r="U336" s="33">
        <v>0</v>
      </c>
      <c r="V336">
        <v>0</v>
      </c>
      <c r="W336">
        <v>0</v>
      </c>
      <c r="X336" s="33">
        <v>0</v>
      </c>
      <c r="Y336">
        <v>1</v>
      </c>
      <c r="Z336">
        <v>1</v>
      </c>
      <c r="AA336" s="33">
        <v>1</v>
      </c>
    </row>
    <row r="337" spans="1:27">
      <c r="A337" s="33">
        <v>2</v>
      </c>
      <c r="B337">
        <v>66</v>
      </c>
      <c r="C337" s="33">
        <v>1</v>
      </c>
      <c r="D337" s="33">
        <v>157.80000000000001</v>
      </c>
      <c r="E337">
        <v>51.7</v>
      </c>
      <c r="F337">
        <v>20.8</v>
      </c>
      <c r="G337">
        <v>87</v>
      </c>
      <c r="H337" s="33">
        <v>98</v>
      </c>
      <c r="I337">
        <v>59</v>
      </c>
      <c r="J337" s="33">
        <v>13.8</v>
      </c>
      <c r="K337">
        <v>42.2</v>
      </c>
      <c r="L337" s="33">
        <v>96</v>
      </c>
      <c r="M337">
        <v>5.5</v>
      </c>
      <c r="N337" s="33">
        <v>24</v>
      </c>
      <c r="O337">
        <v>31</v>
      </c>
      <c r="P337">
        <v>18</v>
      </c>
      <c r="Q337" s="33">
        <v>100</v>
      </c>
      <c r="R337">
        <v>96</v>
      </c>
      <c r="S337">
        <v>48</v>
      </c>
      <c r="T337" s="33">
        <v>0.67</v>
      </c>
      <c r="U337" s="33">
        <v>0</v>
      </c>
      <c r="V337">
        <v>0</v>
      </c>
      <c r="W337">
        <v>0</v>
      </c>
      <c r="X337" s="33">
        <v>0</v>
      </c>
      <c r="Y337">
        <v>1</v>
      </c>
      <c r="Z337">
        <v>1</v>
      </c>
      <c r="AA337" s="33">
        <v>1</v>
      </c>
    </row>
    <row r="338" spans="1:27">
      <c r="A338" s="33">
        <v>2</v>
      </c>
      <c r="B338">
        <v>66</v>
      </c>
      <c r="C338" s="33">
        <v>1</v>
      </c>
      <c r="D338" s="33">
        <v>150.5</v>
      </c>
      <c r="E338">
        <v>35.1</v>
      </c>
      <c r="F338">
        <v>15.5</v>
      </c>
      <c r="G338">
        <v>63.2</v>
      </c>
      <c r="H338" s="33">
        <v>146</v>
      </c>
      <c r="I338">
        <v>84</v>
      </c>
      <c r="J338" s="33">
        <v>13.9</v>
      </c>
      <c r="K338">
        <v>42.9</v>
      </c>
      <c r="L338" s="33">
        <v>187</v>
      </c>
      <c r="M338">
        <v>8.4</v>
      </c>
      <c r="N338" s="33">
        <v>24</v>
      </c>
      <c r="O338">
        <v>16</v>
      </c>
      <c r="P338">
        <v>12</v>
      </c>
      <c r="Q338" s="33">
        <v>63</v>
      </c>
      <c r="R338">
        <v>79</v>
      </c>
      <c r="S338">
        <v>77</v>
      </c>
      <c r="T338" s="33">
        <v>0.57999999999999996</v>
      </c>
      <c r="U338" s="33">
        <v>0</v>
      </c>
      <c r="V338">
        <v>1</v>
      </c>
      <c r="W338">
        <v>0</v>
      </c>
      <c r="X338" s="33">
        <v>0</v>
      </c>
      <c r="Y338">
        <v>1</v>
      </c>
      <c r="Z338">
        <v>1</v>
      </c>
      <c r="AA338" s="33">
        <v>1</v>
      </c>
    </row>
    <row r="339" spans="1:27">
      <c r="A339" s="33">
        <v>2</v>
      </c>
      <c r="B339">
        <v>67</v>
      </c>
      <c r="C339" s="33">
        <v>1</v>
      </c>
      <c r="D339" s="33">
        <v>145</v>
      </c>
      <c r="E339">
        <v>44.7</v>
      </c>
      <c r="F339">
        <v>21.3</v>
      </c>
      <c r="G339">
        <v>82.7</v>
      </c>
      <c r="H339" s="33">
        <v>128</v>
      </c>
      <c r="I339">
        <v>74</v>
      </c>
      <c r="J339" s="33">
        <v>12.4</v>
      </c>
      <c r="K339">
        <v>38.200000000000003</v>
      </c>
      <c r="L339" s="33">
        <v>99</v>
      </c>
      <c r="M339">
        <v>5.0999999999999996</v>
      </c>
      <c r="N339" s="33">
        <v>21</v>
      </c>
      <c r="O339">
        <v>16</v>
      </c>
      <c r="P339">
        <v>14</v>
      </c>
      <c r="Q339" s="33">
        <v>63</v>
      </c>
      <c r="R339">
        <v>159</v>
      </c>
      <c r="S339">
        <v>83</v>
      </c>
      <c r="T339" s="33">
        <v>0.53</v>
      </c>
      <c r="U339" s="33">
        <v>0</v>
      </c>
      <c r="V339">
        <v>0</v>
      </c>
      <c r="W339">
        <v>0</v>
      </c>
      <c r="X339" s="33">
        <v>0</v>
      </c>
      <c r="Y339">
        <v>1</v>
      </c>
      <c r="AA339" s="33">
        <v>0</v>
      </c>
    </row>
    <row r="340" spans="1:27">
      <c r="A340" s="33">
        <v>2</v>
      </c>
      <c r="B340">
        <v>67</v>
      </c>
      <c r="C340" s="33">
        <v>1</v>
      </c>
      <c r="D340" s="33">
        <v>156.19999999999999</v>
      </c>
      <c r="E340">
        <v>58.1</v>
      </c>
      <c r="F340">
        <v>23.8</v>
      </c>
      <c r="G340">
        <v>85.9</v>
      </c>
      <c r="H340" s="33">
        <v>133</v>
      </c>
      <c r="I340">
        <v>78</v>
      </c>
      <c r="J340" s="33">
        <v>12.7</v>
      </c>
      <c r="K340">
        <v>39.6</v>
      </c>
      <c r="L340" s="33">
        <v>83</v>
      </c>
      <c r="M340">
        <v>5.4</v>
      </c>
      <c r="N340" s="33">
        <v>19</v>
      </c>
      <c r="O340">
        <v>21</v>
      </c>
      <c r="P340">
        <v>10</v>
      </c>
      <c r="Q340" s="33">
        <v>79</v>
      </c>
      <c r="R340">
        <v>91</v>
      </c>
      <c r="S340">
        <v>61</v>
      </c>
      <c r="T340" s="33">
        <v>0.6</v>
      </c>
      <c r="U340" s="33">
        <v>0</v>
      </c>
      <c r="V340">
        <v>0</v>
      </c>
      <c r="W340">
        <v>0</v>
      </c>
      <c r="X340" s="33">
        <v>0</v>
      </c>
      <c r="Y340">
        <v>1</v>
      </c>
      <c r="AA340" s="33">
        <v>0</v>
      </c>
    </row>
    <row r="341" spans="1:27">
      <c r="A341" s="33">
        <v>2</v>
      </c>
      <c r="B341">
        <v>67</v>
      </c>
      <c r="C341" s="33">
        <v>1</v>
      </c>
      <c r="D341" s="33">
        <v>151.80000000000001</v>
      </c>
      <c r="E341">
        <v>47.2</v>
      </c>
      <c r="F341">
        <v>20.5</v>
      </c>
      <c r="G341">
        <v>78</v>
      </c>
      <c r="H341" s="33">
        <v>112</v>
      </c>
      <c r="I341">
        <v>79</v>
      </c>
      <c r="J341" s="33">
        <v>12.9</v>
      </c>
      <c r="K341">
        <v>41.7</v>
      </c>
      <c r="L341" s="33">
        <v>119</v>
      </c>
      <c r="M341">
        <v>6.4</v>
      </c>
      <c r="N341" s="33">
        <v>21</v>
      </c>
      <c r="O341">
        <v>13</v>
      </c>
      <c r="P341">
        <v>34</v>
      </c>
      <c r="Q341" s="33">
        <v>156</v>
      </c>
      <c r="R341">
        <v>73</v>
      </c>
      <c r="S341">
        <v>62</v>
      </c>
      <c r="T341" s="33">
        <v>0.63</v>
      </c>
      <c r="U341" s="33">
        <v>0</v>
      </c>
      <c r="V341">
        <v>0</v>
      </c>
      <c r="W341">
        <v>1</v>
      </c>
      <c r="X341" s="33">
        <v>0</v>
      </c>
      <c r="Y341">
        <v>1</v>
      </c>
      <c r="AA341" s="33">
        <v>0</v>
      </c>
    </row>
    <row r="342" spans="1:27">
      <c r="A342" s="33">
        <v>2</v>
      </c>
      <c r="B342">
        <v>67</v>
      </c>
      <c r="C342" s="33">
        <v>1</v>
      </c>
      <c r="D342" s="33">
        <v>156.1</v>
      </c>
      <c r="E342">
        <v>51.3</v>
      </c>
      <c r="F342">
        <v>21.1</v>
      </c>
      <c r="G342">
        <v>82</v>
      </c>
      <c r="H342" s="33">
        <v>163</v>
      </c>
      <c r="I342">
        <v>97</v>
      </c>
      <c r="J342" s="33">
        <v>12.8</v>
      </c>
      <c r="K342">
        <v>40.1</v>
      </c>
      <c r="L342" s="33">
        <v>103</v>
      </c>
      <c r="M342">
        <v>6.4</v>
      </c>
      <c r="N342" s="33">
        <v>16</v>
      </c>
      <c r="O342">
        <v>9</v>
      </c>
      <c r="P342">
        <v>15</v>
      </c>
      <c r="Q342" s="33">
        <v>79</v>
      </c>
      <c r="R342">
        <v>144</v>
      </c>
      <c r="S342">
        <v>70</v>
      </c>
      <c r="T342" s="33">
        <v>0.49</v>
      </c>
      <c r="U342" s="33">
        <v>0</v>
      </c>
      <c r="V342">
        <v>0</v>
      </c>
      <c r="W342">
        <v>0</v>
      </c>
      <c r="X342" s="33">
        <v>0</v>
      </c>
      <c r="Y342">
        <v>1</v>
      </c>
      <c r="AA342" s="33">
        <v>1</v>
      </c>
    </row>
    <row r="343" spans="1:27">
      <c r="A343" s="33">
        <v>2</v>
      </c>
      <c r="B343">
        <v>67</v>
      </c>
      <c r="C343" s="33">
        <v>1</v>
      </c>
      <c r="D343" s="33">
        <v>155.6</v>
      </c>
      <c r="E343">
        <v>46.3</v>
      </c>
      <c r="F343">
        <v>19.100000000000001</v>
      </c>
      <c r="G343">
        <v>77.5</v>
      </c>
      <c r="H343" s="33">
        <v>110</v>
      </c>
      <c r="I343">
        <v>62</v>
      </c>
      <c r="J343" s="33">
        <v>12.2</v>
      </c>
      <c r="K343">
        <v>39.1</v>
      </c>
      <c r="L343" s="33">
        <v>80</v>
      </c>
      <c r="M343">
        <v>5.6</v>
      </c>
      <c r="N343" s="33">
        <v>25</v>
      </c>
      <c r="O343">
        <v>16</v>
      </c>
      <c r="P343">
        <v>35</v>
      </c>
      <c r="Q343" s="33">
        <v>121</v>
      </c>
      <c r="R343">
        <v>97</v>
      </c>
      <c r="S343">
        <v>72</v>
      </c>
      <c r="T343" s="33">
        <v>0.7</v>
      </c>
      <c r="U343" s="33">
        <v>0</v>
      </c>
      <c r="V343">
        <v>0</v>
      </c>
      <c r="W343">
        <v>0</v>
      </c>
      <c r="X343" s="33">
        <v>0</v>
      </c>
      <c r="Y343">
        <v>1</v>
      </c>
      <c r="AA343" s="33">
        <v>1</v>
      </c>
    </row>
    <row r="344" spans="1:27">
      <c r="A344" s="33">
        <v>2</v>
      </c>
      <c r="B344">
        <v>67</v>
      </c>
      <c r="C344" s="33">
        <v>1</v>
      </c>
      <c r="D344" s="33">
        <v>141.9</v>
      </c>
      <c r="E344">
        <v>54.9</v>
      </c>
      <c r="F344">
        <v>27.3</v>
      </c>
      <c r="G344">
        <v>82</v>
      </c>
      <c r="H344" s="33">
        <v>151</v>
      </c>
      <c r="I344">
        <v>88</v>
      </c>
      <c r="J344" s="33">
        <v>13.5</v>
      </c>
      <c r="K344">
        <v>41.6</v>
      </c>
      <c r="L344" s="33">
        <v>102</v>
      </c>
      <c r="M344">
        <v>5.9</v>
      </c>
      <c r="N344" s="33">
        <v>18</v>
      </c>
      <c r="O344">
        <v>17</v>
      </c>
      <c r="P344">
        <v>17</v>
      </c>
      <c r="Q344" s="33">
        <v>135</v>
      </c>
      <c r="R344">
        <v>156</v>
      </c>
      <c r="S344">
        <v>61</v>
      </c>
      <c r="T344" s="33">
        <v>0.57999999999999996</v>
      </c>
      <c r="U344" s="33">
        <v>0</v>
      </c>
      <c r="V344">
        <v>0</v>
      </c>
      <c r="W344">
        <v>0</v>
      </c>
      <c r="X344" s="33">
        <v>0</v>
      </c>
      <c r="Y344">
        <v>1</v>
      </c>
      <c r="AA344" s="33">
        <v>1</v>
      </c>
    </row>
    <row r="345" spans="1:27">
      <c r="A345" s="33">
        <v>2</v>
      </c>
      <c r="B345">
        <v>67</v>
      </c>
      <c r="C345" s="33">
        <v>1</v>
      </c>
      <c r="D345" s="33">
        <v>155.1</v>
      </c>
      <c r="E345">
        <v>52.4</v>
      </c>
      <c r="F345">
        <v>21.8</v>
      </c>
      <c r="G345">
        <v>86</v>
      </c>
      <c r="H345" s="33">
        <v>120</v>
      </c>
      <c r="I345">
        <v>70</v>
      </c>
      <c r="J345" s="33">
        <v>11.7</v>
      </c>
      <c r="K345">
        <v>36.6</v>
      </c>
      <c r="L345" s="33">
        <v>86</v>
      </c>
      <c r="M345">
        <v>4.9000000000000004</v>
      </c>
      <c r="N345" s="33">
        <v>17</v>
      </c>
      <c r="O345">
        <v>9</v>
      </c>
      <c r="P345">
        <v>12</v>
      </c>
      <c r="Q345" s="33">
        <v>142</v>
      </c>
      <c r="R345">
        <v>138</v>
      </c>
      <c r="S345">
        <v>43</v>
      </c>
      <c r="T345" s="33">
        <v>0.65</v>
      </c>
      <c r="U345" s="33">
        <v>0</v>
      </c>
      <c r="V345">
        <v>0</v>
      </c>
      <c r="W345">
        <v>0</v>
      </c>
      <c r="X345" s="33">
        <v>0</v>
      </c>
      <c r="Y345">
        <v>1</v>
      </c>
      <c r="AA345" s="33">
        <v>1</v>
      </c>
    </row>
    <row r="346" spans="1:27">
      <c r="A346" s="33">
        <v>2</v>
      </c>
      <c r="B346">
        <v>67</v>
      </c>
      <c r="C346" s="33">
        <v>1</v>
      </c>
      <c r="D346" s="33">
        <v>155.6</v>
      </c>
      <c r="E346">
        <v>50.7</v>
      </c>
      <c r="F346">
        <v>20.9</v>
      </c>
      <c r="G346">
        <v>86</v>
      </c>
      <c r="H346" s="33">
        <v>151</v>
      </c>
      <c r="I346">
        <v>87</v>
      </c>
      <c r="J346" s="33">
        <v>13.6</v>
      </c>
      <c r="K346">
        <v>44.7</v>
      </c>
      <c r="L346" s="33">
        <v>84</v>
      </c>
      <c r="M346">
        <v>5.5</v>
      </c>
      <c r="N346" s="33">
        <v>21</v>
      </c>
      <c r="O346">
        <v>15</v>
      </c>
      <c r="P346">
        <v>26</v>
      </c>
      <c r="Q346" s="33">
        <v>172</v>
      </c>
      <c r="R346">
        <v>127</v>
      </c>
      <c r="S346">
        <v>80</v>
      </c>
      <c r="T346" s="33">
        <v>0.56000000000000005</v>
      </c>
      <c r="U346" s="33">
        <v>0</v>
      </c>
      <c r="V346">
        <v>0</v>
      </c>
      <c r="W346">
        <v>0</v>
      </c>
      <c r="X346" s="33">
        <v>0</v>
      </c>
      <c r="Y346">
        <v>1</v>
      </c>
      <c r="AA346" s="33">
        <v>1</v>
      </c>
    </row>
    <row r="347" spans="1:27">
      <c r="A347" s="33">
        <v>2</v>
      </c>
      <c r="B347">
        <v>67</v>
      </c>
      <c r="C347" s="33">
        <v>1</v>
      </c>
      <c r="D347" s="33">
        <v>145.19999999999999</v>
      </c>
      <c r="E347">
        <v>48.3</v>
      </c>
      <c r="F347">
        <v>22.9</v>
      </c>
      <c r="G347">
        <v>79</v>
      </c>
      <c r="H347" s="33">
        <v>125</v>
      </c>
      <c r="I347">
        <v>77</v>
      </c>
      <c r="J347" s="33">
        <v>13</v>
      </c>
      <c r="K347">
        <v>40.799999999999997</v>
      </c>
      <c r="L347" s="33">
        <v>95</v>
      </c>
      <c r="M347">
        <v>5.9</v>
      </c>
      <c r="N347" s="33">
        <v>23</v>
      </c>
      <c r="O347">
        <v>17</v>
      </c>
      <c r="P347">
        <v>19</v>
      </c>
      <c r="Q347" s="33">
        <v>43</v>
      </c>
      <c r="R347">
        <v>76</v>
      </c>
      <c r="S347">
        <v>100</v>
      </c>
      <c r="T347" s="33">
        <v>0.46</v>
      </c>
      <c r="U347" s="33">
        <v>0</v>
      </c>
      <c r="V347">
        <v>0</v>
      </c>
      <c r="W347">
        <v>1</v>
      </c>
      <c r="X347" s="33">
        <v>0</v>
      </c>
      <c r="Y347">
        <v>1</v>
      </c>
      <c r="AA347" s="33">
        <v>1</v>
      </c>
    </row>
    <row r="348" spans="1:27">
      <c r="A348" s="33">
        <v>2</v>
      </c>
      <c r="B348">
        <v>67</v>
      </c>
      <c r="C348" s="33">
        <v>1</v>
      </c>
      <c r="D348" s="33">
        <v>148.4</v>
      </c>
      <c r="E348">
        <v>54</v>
      </c>
      <c r="F348">
        <v>24.5</v>
      </c>
      <c r="G348">
        <v>85.5</v>
      </c>
      <c r="H348" s="33">
        <v>121</v>
      </c>
      <c r="I348">
        <v>76</v>
      </c>
      <c r="J348" s="33">
        <v>14.6</v>
      </c>
      <c r="K348">
        <v>45.4</v>
      </c>
      <c r="L348" s="33">
        <v>95</v>
      </c>
      <c r="M348">
        <v>5.6</v>
      </c>
      <c r="N348" s="33">
        <v>20</v>
      </c>
      <c r="O348">
        <v>21</v>
      </c>
      <c r="P348">
        <v>13</v>
      </c>
      <c r="Q348" s="33">
        <v>85</v>
      </c>
      <c r="R348">
        <v>140</v>
      </c>
      <c r="S348">
        <v>93</v>
      </c>
      <c r="T348" s="33">
        <v>0.6</v>
      </c>
      <c r="U348" s="33">
        <v>0</v>
      </c>
      <c r="V348">
        <v>0</v>
      </c>
      <c r="W348">
        <v>1</v>
      </c>
      <c r="X348" s="33">
        <v>0</v>
      </c>
      <c r="Y348">
        <v>1</v>
      </c>
      <c r="AA348" s="33">
        <v>1</v>
      </c>
    </row>
    <row r="349" spans="1:27">
      <c r="A349" s="33">
        <v>2</v>
      </c>
      <c r="B349">
        <v>67</v>
      </c>
      <c r="C349" s="33">
        <v>1</v>
      </c>
      <c r="D349" s="33">
        <v>150.6</v>
      </c>
      <c r="E349">
        <v>53.7</v>
      </c>
      <c r="F349">
        <v>23.7</v>
      </c>
      <c r="G349">
        <v>90.5</v>
      </c>
      <c r="H349" s="33">
        <v>129</v>
      </c>
      <c r="I349">
        <v>73</v>
      </c>
      <c r="J349" s="33">
        <v>13.4</v>
      </c>
      <c r="K349">
        <v>43.7</v>
      </c>
      <c r="L349" s="33">
        <v>92</v>
      </c>
      <c r="M349">
        <v>5.8</v>
      </c>
      <c r="N349" s="33">
        <v>31</v>
      </c>
      <c r="O349">
        <v>30</v>
      </c>
      <c r="P349">
        <v>80</v>
      </c>
      <c r="Q349" s="33">
        <v>81</v>
      </c>
      <c r="R349">
        <v>132</v>
      </c>
      <c r="S349">
        <v>77</v>
      </c>
      <c r="T349" s="33">
        <v>0.61</v>
      </c>
      <c r="U349" s="33">
        <v>0</v>
      </c>
      <c r="V349">
        <v>0</v>
      </c>
      <c r="W349">
        <v>0</v>
      </c>
      <c r="X349" s="33">
        <v>0</v>
      </c>
      <c r="Y349">
        <v>2</v>
      </c>
      <c r="Z349">
        <v>1</v>
      </c>
      <c r="AA349" s="33">
        <v>0</v>
      </c>
    </row>
    <row r="350" spans="1:27">
      <c r="A350" s="33">
        <v>2</v>
      </c>
      <c r="B350">
        <v>67</v>
      </c>
      <c r="C350" s="33">
        <v>1</v>
      </c>
      <c r="D350" s="33">
        <v>150.80000000000001</v>
      </c>
      <c r="E350">
        <v>48.8</v>
      </c>
      <c r="F350">
        <v>21.5</v>
      </c>
      <c r="G350">
        <v>81.5</v>
      </c>
      <c r="H350" s="33">
        <v>117</v>
      </c>
      <c r="I350">
        <v>68</v>
      </c>
      <c r="J350" s="33">
        <v>13.2</v>
      </c>
      <c r="K350">
        <v>41.4</v>
      </c>
      <c r="L350" s="33">
        <v>93</v>
      </c>
      <c r="M350">
        <v>5.7</v>
      </c>
      <c r="N350" s="33">
        <v>23</v>
      </c>
      <c r="O350">
        <v>16</v>
      </c>
      <c r="P350">
        <v>16</v>
      </c>
      <c r="Q350" s="33">
        <v>76</v>
      </c>
      <c r="R350">
        <v>175</v>
      </c>
      <c r="S350">
        <v>48</v>
      </c>
      <c r="T350" s="33">
        <v>0.61</v>
      </c>
      <c r="U350" s="33">
        <v>0</v>
      </c>
      <c r="V350">
        <v>0</v>
      </c>
      <c r="W350">
        <v>0</v>
      </c>
      <c r="X350" s="33">
        <v>0</v>
      </c>
      <c r="Y350">
        <v>1</v>
      </c>
      <c r="Z350">
        <v>1</v>
      </c>
      <c r="AA350" s="33">
        <v>0</v>
      </c>
    </row>
    <row r="351" spans="1:27">
      <c r="A351" s="33">
        <v>2</v>
      </c>
      <c r="B351">
        <v>67</v>
      </c>
      <c r="C351" s="33">
        <v>1</v>
      </c>
      <c r="D351" s="33">
        <v>145.6</v>
      </c>
      <c r="E351">
        <v>37.6</v>
      </c>
      <c r="F351">
        <v>17.7</v>
      </c>
      <c r="G351">
        <v>72</v>
      </c>
      <c r="H351" s="33">
        <v>130</v>
      </c>
      <c r="I351">
        <v>85</v>
      </c>
      <c r="J351" s="33">
        <v>12.2</v>
      </c>
      <c r="K351">
        <v>38.799999999999997</v>
      </c>
      <c r="L351" s="33">
        <v>79</v>
      </c>
      <c r="M351">
        <v>5.7</v>
      </c>
      <c r="N351" s="33">
        <v>19</v>
      </c>
      <c r="O351">
        <v>11</v>
      </c>
      <c r="P351">
        <v>13</v>
      </c>
      <c r="Q351" s="33">
        <v>164</v>
      </c>
      <c r="R351">
        <v>104</v>
      </c>
      <c r="S351">
        <v>64</v>
      </c>
      <c r="T351" s="33">
        <v>0.8</v>
      </c>
      <c r="U351" s="33">
        <v>0</v>
      </c>
      <c r="V351">
        <v>0</v>
      </c>
      <c r="W351">
        <v>0</v>
      </c>
      <c r="X351" s="33">
        <v>0</v>
      </c>
      <c r="Y351">
        <v>1</v>
      </c>
      <c r="Z351">
        <v>1</v>
      </c>
      <c r="AA351" s="33">
        <v>1</v>
      </c>
    </row>
    <row r="352" spans="1:27">
      <c r="A352" s="33">
        <v>2</v>
      </c>
      <c r="B352">
        <v>67</v>
      </c>
      <c r="C352" s="33">
        <v>1</v>
      </c>
      <c r="D352" s="33">
        <v>164.7</v>
      </c>
      <c r="E352">
        <v>56.4</v>
      </c>
      <c r="F352">
        <v>20.8</v>
      </c>
      <c r="G352">
        <v>88</v>
      </c>
      <c r="H352" s="33">
        <v>124</v>
      </c>
      <c r="I352">
        <v>77</v>
      </c>
      <c r="J352" s="33">
        <v>14.1</v>
      </c>
      <c r="K352">
        <v>45.7</v>
      </c>
      <c r="L352" s="33">
        <v>97</v>
      </c>
      <c r="M352">
        <v>5.9</v>
      </c>
      <c r="N352" s="33">
        <v>21</v>
      </c>
      <c r="O352">
        <v>17</v>
      </c>
      <c r="P352">
        <v>11</v>
      </c>
      <c r="Q352" s="33">
        <v>66</v>
      </c>
      <c r="R352">
        <v>116</v>
      </c>
      <c r="S352">
        <v>82</v>
      </c>
      <c r="T352" s="33">
        <v>0.65</v>
      </c>
      <c r="U352" s="33">
        <v>0</v>
      </c>
      <c r="V352">
        <v>0</v>
      </c>
      <c r="W352">
        <v>1</v>
      </c>
      <c r="X352" s="33">
        <v>0</v>
      </c>
      <c r="Y352">
        <v>2</v>
      </c>
      <c r="Z352">
        <v>1</v>
      </c>
      <c r="AA352" s="33">
        <v>1</v>
      </c>
    </row>
    <row r="353" spans="1:27">
      <c r="A353" s="33">
        <v>2</v>
      </c>
      <c r="B353">
        <v>67</v>
      </c>
      <c r="C353" s="33">
        <v>1</v>
      </c>
      <c r="D353" s="33">
        <v>144.19999999999999</v>
      </c>
      <c r="E353">
        <v>41.9</v>
      </c>
      <c r="F353">
        <v>20.2</v>
      </c>
      <c r="G353">
        <v>80.5</v>
      </c>
      <c r="H353" s="33">
        <v>129</v>
      </c>
      <c r="I353">
        <v>74</v>
      </c>
      <c r="J353" s="33">
        <v>11.8</v>
      </c>
      <c r="K353">
        <v>38.299999999999997</v>
      </c>
      <c r="L353" s="33">
        <v>80</v>
      </c>
      <c r="M353">
        <v>6.1</v>
      </c>
      <c r="N353" s="33">
        <v>17</v>
      </c>
      <c r="O353">
        <v>11</v>
      </c>
      <c r="P353">
        <v>11</v>
      </c>
      <c r="Q353" s="33">
        <v>101</v>
      </c>
      <c r="R353">
        <v>112</v>
      </c>
      <c r="S353">
        <v>76</v>
      </c>
      <c r="T353" s="33">
        <v>0.53</v>
      </c>
      <c r="U353" s="33">
        <v>0</v>
      </c>
      <c r="V353">
        <v>0</v>
      </c>
      <c r="W353">
        <v>1</v>
      </c>
      <c r="X353" s="33">
        <v>0</v>
      </c>
      <c r="Y353">
        <v>1</v>
      </c>
      <c r="Z353">
        <v>1</v>
      </c>
      <c r="AA353" s="33">
        <v>1</v>
      </c>
    </row>
    <row r="354" spans="1:27">
      <c r="A354" s="33">
        <v>2</v>
      </c>
      <c r="B354">
        <v>67</v>
      </c>
      <c r="C354" s="33">
        <v>1</v>
      </c>
      <c r="D354" s="33">
        <v>154</v>
      </c>
      <c r="E354">
        <v>48.2</v>
      </c>
      <c r="F354">
        <v>20.3</v>
      </c>
      <c r="G354">
        <v>78.7</v>
      </c>
      <c r="H354" s="33">
        <v>134</v>
      </c>
      <c r="I354">
        <v>71</v>
      </c>
      <c r="J354" s="33">
        <v>12.9</v>
      </c>
      <c r="K354">
        <v>41.4</v>
      </c>
      <c r="L354" s="33">
        <v>82</v>
      </c>
      <c r="M354">
        <v>5.8</v>
      </c>
      <c r="N354" s="33">
        <v>20</v>
      </c>
      <c r="O354">
        <v>17</v>
      </c>
      <c r="P354">
        <v>13</v>
      </c>
      <c r="Q354" s="33">
        <v>128</v>
      </c>
      <c r="R354">
        <v>122</v>
      </c>
      <c r="S354">
        <v>69</v>
      </c>
      <c r="T354" s="33">
        <v>0.53</v>
      </c>
      <c r="U354" s="33">
        <v>0</v>
      </c>
      <c r="V354">
        <v>0</v>
      </c>
      <c r="W354">
        <v>1</v>
      </c>
      <c r="X354" s="33">
        <v>0</v>
      </c>
      <c r="Y354">
        <v>1</v>
      </c>
      <c r="Z354">
        <v>1</v>
      </c>
      <c r="AA354" s="33">
        <v>1</v>
      </c>
    </row>
    <row r="355" spans="1:27">
      <c r="A355" s="33">
        <v>2</v>
      </c>
      <c r="B355">
        <v>67</v>
      </c>
      <c r="C355" s="33">
        <v>1</v>
      </c>
      <c r="D355" s="33">
        <v>159.80000000000001</v>
      </c>
      <c r="E355">
        <v>55.2</v>
      </c>
      <c r="F355">
        <v>21.6</v>
      </c>
      <c r="G355">
        <v>84</v>
      </c>
      <c r="H355" s="33">
        <v>154</v>
      </c>
      <c r="I355">
        <v>92</v>
      </c>
      <c r="J355" s="33">
        <v>15.1</v>
      </c>
      <c r="K355">
        <v>46</v>
      </c>
      <c r="L355" s="33">
        <v>83</v>
      </c>
      <c r="M355">
        <v>5.4</v>
      </c>
      <c r="N355" s="33">
        <v>17</v>
      </c>
      <c r="O355">
        <v>14</v>
      </c>
      <c r="P355">
        <v>23</v>
      </c>
      <c r="Q355" s="33">
        <v>263</v>
      </c>
      <c r="R355">
        <v>68</v>
      </c>
      <c r="S355">
        <v>42</v>
      </c>
      <c r="T355" s="33">
        <v>0.65</v>
      </c>
      <c r="U355" s="33">
        <v>1</v>
      </c>
      <c r="V355">
        <v>0</v>
      </c>
      <c r="W355">
        <v>1</v>
      </c>
      <c r="X355" s="33">
        <v>0</v>
      </c>
      <c r="Y355">
        <v>1</v>
      </c>
      <c r="Z355">
        <v>1</v>
      </c>
      <c r="AA355" s="33">
        <v>1</v>
      </c>
    </row>
    <row r="356" spans="1:27">
      <c r="A356" s="33">
        <v>2</v>
      </c>
      <c r="B356">
        <v>68</v>
      </c>
      <c r="C356" s="33">
        <v>1</v>
      </c>
      <c r="D356" s="33">
        <v>163.9</v>
      </c>
      <c r="E356">
        <v>53.3</v>
      </c>
      <c r="F356">
        <v>19.8</v>
      </c>
      <c r="G356">
        <v>82.5</v>
      </c>
      <c r="H356" s="33">
        <v>141</v>
      </c>
      <c r="I356">
        <v>89</v>
      </c>
      <c r="J356" s="33">
        <v>13.9</v>
      </c>
      <c r="K356">
        <v>43.7</v>
      </c>
      <c r="L356" s="33">
        <v>105</v>
      </c>
      <c r="M356">
        <v>5.7</v>
      </c>
      <c r="N356" s="33">
        <v>13</v>
      </c>
      <c r="O356">
        <v>11</v>
      </c>
      <c r="P356">
        <v>15</v>
      </c>
      <c r="Q356" s="33">
        <v>38</v>
      </c>
      <c r="R356">
        <v>147</v>
      </c>
      <c r="S356">
        <v>83</v>
      </c>
      <c r="T356" s="33">
        <v>0.65</v>
      </c>
      <c r="U356" s="33">
        <v>0</v>
      </c>
      <c r="V356">
        <v>0</v>
      </c>
      <c r="W356">
        <v>0</v>
      </c>
      <c r="X356" s="33">
        <v>0</v>
      </c>
      <c r="Y356">
        <v>1</v>
      </c>
      <c r="AA356" s="33">
        <v>1</v>
      </c>
    </row>
    <row r="357" spans="1:27">
      <c r="A357" s="33">
        <v>2</v>
      </c>
      <c r="B357">
        <v>68</v>
      </c>
      <c r="C357" s="33">
        <v>1</v>
      </c>
      <c r="D357" s="33">
        <v>150.1</v>
      </c>
      <c r="E357">
        <v>35.6</v>
      </c>
      <c r="F357">
        <v>15.8</v>
      </c>
      <c r="G357">
        <v>72</v>
      </c>
      <c r="H357" s="33">
        <v>119</v>
      </c>
      <c r="I357">
        <v>79</v>
      </c>
      <c r="J357" s="33">
        <v>13.8</v>
      </c>
      <c r="K357">
        <v>43.7</v>
      </c>
      <c r="L357" s="33">
        <v>92</v>
      </c>
      <c r="M357">
        <v>5.2</v>
      </c>
      <c r="N357" s="33">
        <v>21</v>
      </c>
      <c r="O357">
        <v>12</v>
      </c>
      <c r="P357">
        <v>15</v>
      </c>
      <c r="Q357" s="33">
        <v>151</v>
      </c>
      <c r="R357">
        <v>162</v>
      </c>
      <c r="S357">
        <v>81</v>
      </c>
      <c r="T357" s="33">
        <v>0.5</v>
      </c>
      <c r="U357" s="33">
        <v>0</v>
      </c>
      <c r="V357">
        <v>0</v>
      </c>
      <c r="W357">
        <v>0</v>
      </c>
      <c r="X357" s="33">
        <v>0</v>
      </c>
      <c r="Y357">
        <v>1</v>
      </c>
      <c r="AA357" s="33">
        <v>1</v>
      </c>
    </row>
    <row r="358" spans="1:27">
      <c r="A358" s="33">
        <v>2</v>
      </c>
      <c r="B358">
        <v>68</v>
      </c>
      <c r="C358" s="33">
        <v>1</v>
      </c>
      <c r="D358" s="33">
        <v>148.19999999999999</v>
      </c>
      <c r="E358">
        <v>50.3</v>
      </c>
      <c r="F358">
        <v>22.9</v>
      </c>
      <c r="G358">
        <v>74</v>
      </c>
      <c r="H358" s="33">
        <v>162</v>
      </c>
      <c r="I358">
        <v>90</v>
      </c>
      <c r="J358" s="33">
        <v>14.2</v>
      </c>
      <c r="K358">
        <v>45.8</v>
      </c>
      <c r="L358" s="33">
        <v>87</v>
      </c>
      <c r="M358">
        <v>5.8</v>
      </c>
      <c r="N358" s="33">
        <v>18</v>
      </c>
      <c r="O358">
        <v>14</v>
      </c>
      <c r="P358">
        <v>14</v>
      </c>
      <c r="Q358" s="33">
        <v>163</v>
      </c>
      <c r="R358">
        <v>114</v>
      </c>
      <c r="S358">
        <v>59</v>
      </c>
      <c r="T358" s="33">
        <v>0.52</v>
      </c>
      <c r="U358" s="33">
        <v>0</v>
      </c>
      <c r="V358">
        <v>0</v>
      </c>
      <c r="W358">
        <v>1</v>
      </c>
      <c r="X358" s="33">
        <v>0</v>
      </c>
      <c r="Y358">
        <v>1</v>
      </c>
      <c r="AA358" s="33">
        <v>1</v>
      </c>
    </row>
    <row r="359" spans="1:27">
      <c r="A359" s="33">
        <v>2</v>
      </c>
      <c r="B359">
        <v>68</v>
      </c>
      <c r="C359" s="33">
        <v>1</v>
      </c>
      <c r="D359" s="33">
        <v>158.9</v>
      </c>
      <c r="E359">
        <v>59</v>
      </c>
      <c r="F359">
        <v>23.4</v>
      </c>
      <c r="G359">
        <v>80</v>
      </c>
      <c r="H359" s="33">
        <v>138</v>
      </c>
      <c r="I359">
        <v>79</v>
      </c>
      <c r="J359" s="33">
        <v>12.3</v>
      </c>
      <c r="K359">
        <v>40</v>
      </c>
      <c r="L359" s="33">
        <v>88</v>
      </c>
      <c r="M359">
        <v>5.8</v>
      </c>
      <c r="N359" s="33">
        <v>46</v>
      </c>
      <c r="O359">
        <v>82</v>
      </c>
      <c r="P359">
        <v>280</v>
      </c>
      <c r="Q359" s="33">
        <v>81</v>
      </c>
      <c r="R359">
        <v>131</v>
      </c>
      <c r="S359">
        <v>67</v>
      </c>
      <c r="T359" s="33">
        <v>0.89</v>
      </c>
      <c r="U359" s="33">
        <v>0</v>
      </c>
      <c r="V359">
        <v>0</v>
      </c>
      <c r="W359">
        <v>0</v>
      </c>
      <c r="X359" s="33">
        <v>0</v>
      </c>
      <c r="Y359">
        <v>2</v>
      </c>
      <c r="Z359">
        <v>1</v>
      </c>
      <c r="AA359" s="33">
        <v>1</v>
      </c>
    </row>
    <row r="360" spans="1:27">
      <c r="A360" s="33">
        <v>2</v>
      </c>
      <c r="B360">
        <v>68</v>
      </c>
      <c r="C360" s="33">
        <v>1</v>
      </c>
      <c r="D360" s="33">
        <v>157.5</v>
      </c>
      <c r="E360">
        <v>51.1</v>
      </c>
      <c r="F360">
        <v>20.6</v>
      </c>
      <c r="G360">
        <v>82</v>
      </c>
      <c r="H360" s="33">
        <v>156</v>
      </c>
      <c r="I360">
        <v>73</v>
      </c>
      <c r="J360" s="33">
        <v>12.7</v>
      </c>
      <c r="K360">
        <v>40.5</v>
      </c>
      <c r="L360" s="33">
        <v>100</v>
      </c>
      <c r="M360">
        <v>6</v>
      </c>
      <c r="N360" s="33">
        <v>27</v>
      </c>
      <c r="O360">
        <v>41</v>
      </c>
      <c r="P360">
        <v>51</v>
      </c>
      <c r="Q360" s="33">
        <v>47</v>
      </c>
      <c r="R360">
        <v>95</v>
      </c>
      <c r="S360">
        <v>68</v>
      </c>
      <c r="T360" s="33">
        <v>0.64</v>
      </c>
      <c r="U360" s="33">
        <v>0</v>
      </c>
      <c r="V360">
        <v>0</v>
      </c>
      <c r="W360">
        <v>0</v>
      </c>
      <c r="X360" s="33">
        <v>0</v>
      </c>
      <c r="Y360">
        <v>1</v>
      </c>
      <c r="Z360">
        <v>1</v>
      </c>
      <c r="AA360" s="33">
        <v>1</v>
      </c>
    </row>
    <row r="361" spans="1:27">
      <c r="A361" s="33">
        <v>2</v>
      </c>
      <c r="B361">
        <v>68</v>
      </c>
      <c r="C361" s="33">
        <v>1</v>
      </c>
      <c r="D361" s="33">
        <v>160.19999999999999</v>
      </c>
      <c r="E361">
        <v>51</v>
      </c>
      <c r="F361">
        <v>19.899999999999999</v>
      </c>
      <c r="G361">
        <v>77.8</v>
      </c>
      <c r="H361" s="33">
        <v>117</v>
      </c>
      <c r="I361">
        <v>62</v>
      </c>
      <c r="J361" s="33">
        <v>11.9</v>
      </c>
      <c r="K361">
        <v>38.4</v>
      </c>
      <c r="L361" s="33">
        <v>88</v>
      </c>
      <c r="M361">
        <v>5.4</v>
      </c>
      <c r="N361" s="33">
        <v>26</v>
      </c>
      <c r="O361">
        <v>20</v>
      </c>
      <c r="P361">
        <v>8</v>
      </c>
      <c r="Q361" s="33">
        <v>51</v>
      </c>
      <c r="R361">
        <v>108</v>
      </c>
      <c r="S361">
        <v>88</v>
      </c>
      <c r="T361" s="33">
        <v>0.66</v>
      </c>
      <c r="U361" s="33">
        <v>0</v>
      </c>
      <c r="V361">
        <v>0</v>
      </c>
      <c r="W361">
        <v>0</v>
      </c>
      <c r="X361" s="33">
        <v>0</v>
      </c>
      <c r="Y361">
        <v>1</v>
      </c>
      <c r="Z361">
        <v>1</v>
      </c>
      <c r="AA361" s="33">
        <v>1</v>
      </c>
    </row>
    <row r="362" spans="1:27">
      <c r="A362" s="33">
        <v>2</v>
      </c>
      <c r="B362">
        <v>68</v>
      </c>
      <c r="C362" s="33">
        <v>1</v>
      </c>
      <c r="D362" s="33">
        <v>160.6</v>
      </c>
      <c r="E362">
        <v>60.1</v>
      </c>
      <c r="F362">
        <v>23.3</v>
      </c>
      <c r="G362">
        <v>82</v>
      </c>
      <c r="H362" s="33">
        <v>115</v>
      </c>
      <c r="I362">
        <v>74</v>
      </c>
      <c r="J362" s="33">
        <v>14.2</v>
      </c>
      <c r="K362">
        <v>45</v>
      </c>
      <c r="L362" s="33">
        <v>92</v>
      </c>
      <c r="M362">
        <v>6</v>
      </c>
      <c r="N362" s="33">
        <v>17</v>
      </c>
      <c r="O362">
        <v>18</v>
      </c>
      <c r="P362">
        <v>5</v>
      </c>
      <c r="Q362" s="33">
        <v>73</v>
      </c>
      <c r="R362">
        <v>124</v>
      </c>
      <c r="S362">
        <v>44</v>
      </c>
      <c r="T362" s="33">
        <v>0.67</v>
      </c>
      <c r="U362" s="33">
        <v>0</v>
      </c>
      <c r="V362">
        <v>0</v>
      </c>
      <c r="W362">
        <v>0</v>
      </c>
      <c r="X362" s="33">
        <v>0</v>
      </c>
      <c r="Y362">
        <v>1</v>
      </c>
      <c r="Z362">
        <v>1</v>
      </c>
      <c r="AA362" s="33">
        <v>1</v>
      </c>
    </row>
    <row r="363" spans="1:27">
      <c r="A363" s="33">
        <v>2</v>
      </c>
      <c r="B363">
        <v>68</v>
      </c>
      <c r="C363" s="33">
        <v>1</v>
      </c>
      <c r="D363" s="33">
        <v>152.19999999999999</v>
      </c>
      <c r="E363">
        <v>50.7</v>
      </c>
      <c r="F363">
        <v>21.9</v>
      </c>
      <c r="G363">
        <v>88</v>
      </c>
      <c r="H363" s="33">
        <v>112</v>
      </c>
      <c r="I363">
        <v>72</v>
      </c>
      <c r="J363" s="33">
        <v>13.5</v>
      </c>
      <c r="K363">
        <v>44.3</v>
      </c>
      <c r="L363" s="33">
        <v>85</v>
      </c>
      <c r="M363">
        <v>6</v>
      </c>
      <c r="N363" s="33">
        <v>25</v>
      </c>
      <c r="O363">
        <v>7</v>
      </c>
      <c r="P363">
        <v>26</v>
      </c>
      <c r="Q363" s="33">
        <v>114</v>
      </c>
      <c r="R363">
        <v>148</v>
      </c>
      <c r="S363">
        <v>85</v>
      </c>
      <c r="T363" s="33">
        <v>0.62</v>
      </c>
      <c r="U363" s="33">
        <v>0</v>
      </c>
      <c r="V363">
        <v>0</v>
      </c>
      <c r="W363">
        <v>0</v>
      </c>
      <c r="X363" s="33">
        <v>0</v>
      </c>
      <c r="Y363">
        <v>1</v>
      </c>
      <c r="Z363">
        <v>1</v>
      </c>
      <c r="AA363" s="33">
        <v>1</v>
      </c>
    </row>
    <row r="364" spans="1:27">
      <c r="A364" s="33">
        <v>2</v>
      </c>
      <c r="B364">
        <v>68</v>
      </c>
      <c r="C364" s="33">
        <v>1</v>
      </c>
      <c r="D364" s="33">
        <v>153.1</v>
      </c>
      <c r="E364">
        <v>47</v>
      </c>
      <c r="F364">
        <v>20.100000000000001</v>
      </c>
      <c r="G364">
        <v>72.8</v>
      </c>
      <c r="H364" s="33">
        <v>154</v>
      </c>
      <c r="I364">
        <v>95</v>
      </c>
      <c r="J364" s="33">
        <v>13.8</v>
      </c>
      <c r="K364">
        <v>44.2</v>
      </c>
      <c r="L364" s="33">
        <v>85</v>
      </c>
      <c r="M364">
        <v>5.6</v>
      </c>
      <c r="N364" s="33">
        <v>34</v>
      </c>
      <c r="O364">
        <v>45</v>
      </c>
      <c r="P364">
        <v>18</v>
      </c>
      <c r="Q364" s="33">
        <v>156</v>
      </c>
      <c r="R364">
        <v>129</v>
      </c>
      <c r="S364">
        <v>73</v>
      </c>
      <c r="T364" s="33">
        <v>0.55000000000000004</v>
      </c>
      <c r="U364" s="33">
        <v>0</v>
      </c>
      <c r="V364">
        <v>0</v>
      </c>
      <c r="W364">
        <v>0</v>
      </c>
      <c r="X364" s="33">
        <v>0</v>
      </c>
      <c r="Y364">
        <v>1</v>
      </c>
      <c r="Z364">
        <v>1</v>
      </c>
      <c r="AA364" s="33">
        <v>1</v>
      </c>
    </row>
    <row r="365" spans="1:27">
      <c r="A365" s="33">
        <v>2</v>
      </c>
      <c r="B365">
        <v>68</v>
      </c>
      <c r="C365" s="33">
        <v>1</v>
      </c>
      <c r="D365" s="33">
        <v>141.1</v>
      </c>
      <c r="E365">
        <v>50.3</v>
      </c>
      <c r="F365">
        <v>25.3</v>
      </c>
      <c r="G365">
        <v>82.3</v>
      </c>
      <c r="H365" s="33">
        <v>97</v>
      </c>
      <c r="I365">
        <v>64</v>
      </c>
      <c r="J365" s="33">
        <v>12.2</v>
      </c>
      <c r="K365">
        <v>40.799999999999997</v>
      </c>
      <c r="L365" s="33">
        <v>82</v>
      </c>
      <c r="M365">
        <v>5.5</v>
      </c>
      <c r="N365" s="33">
        <v>25</v>
      </c>
      <c r="O365">
        <v>20</v>
      </c>
      <c r="P365">
        <v>33</v>
      </c>
      <c r="Q365" s="33">
        <v>91</v>
      </c>
      <c r="R365">
        <v>145</v>
      </c>
      <c r="S365">
        <v>57</v>
      </c>
      <c r="T365" s="33">
        <v>0.63</v>
      </c>
      <c r="U365" s="33">
        <v>1</v>
      </c>
      <c r="V365">
        <v>0</v>
      </c>
      <c r="W365">
        <v>0</v>
      </c>
      <c r="X365" s="33">
        <v>0</v>
      </c>
      <c r="Y365">
        <v>1</v>
      </c>
      <c r="Z365">
        <v>1</v>
      </c>
      <c r="AA365" s="33">
        <v>1</v>
      </c>
    </row>
    <row r="366" spans="1:27">
      <c r="A366" s="33">
        <v>2</v>
      </c>
      <c r="B366">
        <v>69</v>
      </c>
      <c r="C366" s="33">
        <v>1</v>
      </c>
      <c r="D366" s="33">
        <v>150.1</v>
      </c>
      <c r="E366">
        <v>60.8</v>
      </c>
      <c r="F366">
        <v>27</v>
      </c>
      <c r="G366">
        <v>87</v>
      </c>
      <c r="H366" s="33">
        <v>108</v>
      </c>
      <c r="I366">
        <v>73</v>
      </c>
      <c r="J366" s="33">
        <v>12.7</v>
      </c>
      <c r="K366">
        <v>41</v>
      </c>
      <c r="L366" s="33">
        <v>87</v>
      </c>
      <c r="M366">
        <v>5.5</v>
      </c>
      <c r="N366" s="33">
        <v>20</v>
      </c>
      <c r="O366">
        <v>16</v>
      </c>
      <c r="P366">
        <v>20</v>
      </c>
      <c r="Q366" s="33">
        <v>80</v>
      </c>
      <c r="R366">
        <v>147</v>
      </c>
      <c r="S366">
        <v>57</v>
      </c>
      <c r="T366" s="33">
        <v>0.49</v>
      </c>
      <c r="U366" s="33">
        <v>0</v>
      </c>
      <c r="V366">
        <v>0</v>
      </c>
      <c r="W366">
        <v>0</v>
      </c>
      <c r="X366" s="33">
        <v>0</v>
      </c>
      <c r="Y366">
        <v>1</v>
      </c>
      <c r="AA366" s="33">
        <v>1</v>
      </c>
    </row>
    <row r="367" spans="1:27">
      <c r="A367" s="33">
        <v>2</v>
      </c>
      <c r="B367">
        <v>69</v>
      </c>
      <c r="C367" s="33">
        <v>1</v>
      </c>
      <c r="D367" s="33">
        <v>155.30000000000001</v>
      </c>
      <c r="E367">
        <v>49.3</v>
      </c>
      <c r="F367">
        <v>20.399999999999999</v>
      </c>
      <c r="G367">
        <v>75.5</v>
      </c>
      <c r="H367" s="33">
        <v>144</v>
      </c>
      <c r="I367">
        <v>94</v>
      </c>
      <c r="J367" s="33">
        <v>12.1</v>
      </c>
      <c r="K367">
        <v>39.1</v>
      </c>
      <c r="L367" s="33">
        <v>82</v>
      </c>
      <c r="M367">
        <v>5</v>
      </c>
      <c r="N367" s="33">
        <v>17</v>
      </c>
      <c r="O367">
        <v>12</v>
      </c>
      <c r="P367">
        <v>10</v>
      </c>
      <c r="Q367" s="33">
        <v>87</v>
      </c>
      <c r="R367">
        <v>127</v>
      </c>
      <c r="S367">
        <v>60</v>
      </c>
      <c r="T367" s="33">
        <v>0.74</v>
      </c>
      <c r="U367" s="33">
        <v>0</v>
      </c>
      <c r="V367">
        <v>0</v>
      </c>
      <c r="W367">
        <v>0</v>
      </c>
      <c r="X367" s="33">
        <v>0</v>
      </c>
      <c r="Y367">
        <v>1</v>
      </c>
      <c r="AA367" s="33">
        <v>1</v>
      </c>
    </row>
    <row r="368" spans="1:27">
      <c r="A368" s="33">
        <v>2</v>
      </c>
      <c r="B368">
        <v>69</v>
      </c>
      <c r="C368" s="33">
        <v>1</v>
      </c>
      <c r="D368" s="33">
        <v>155.9</v>
      </c>
      <c r="E368">
        <v>48.5</v>
      </c>
      <c r="F368">
        <v>20</v>
      </c>
      <c r="G368">
        <v>73</v>
      </c>
      <c r="H368" s="33">
        <v>142</v>
      </c>
      <c r="I368">
        <v>71</v>
      </c>
      <c r="J368" s="33">
        <v>12.7</v>
      </c>
      <c r="K368">
        <v>41.8</v>
      </c>
      <c r="L368" s="33">
        <v>84</v>
      </c>
      <c r="M368">
        <v>5</v>
      </c>
      <c r="N368" s="33">
        <v>16</v>
      </c>
      <c r="O368">
        <v>12</v>
      </c>
      <c r="P368">
        <v>14</v>
      </c>
      <c r="Q368" s="33">
        <v>91</v>
      </c>
      <c r="R368">
        <v>87</v>
      </c>
      <c r="S368">
        <v>64</v>
      </c>
      <c r="T368" s="33">
        <v>0.66</v>
      </c>
      <c r="U368" s="33">
        <v>0</v>
      </c>
      <c r="V368">
        <v>0</v>
      </c>
      <c r="W368">
        <v>0</v>
      </c>
      <c r="X368" s="33">
        <v>0</v>
      </c>
      <c r="Y368">
        <v>1</v>
      </c>
      <c r="AA368" s="33">
        <v>1</v>
      </c>
    </row>
    <row r="369" spans="1:27">
      <c r="A369" s="33">
        <v>2</v>
      </c>
      <c r="B369">
        <v>69</v>
      </c>
      <c r="C369" s="33">
        <v>1</v>
      </c>
      <c r="D369" s="33">
        <v>152.30000000000001</v>
      </c>
      <c r="E369">
        <v>57.3</v>
      </c>
      <c r="F369">
        <v>24.7</v>
      </c>
      <c r="G369">
        <v>83</v>
      </c>
      <c r="H369" s="33">
        <v>124</v>
      </c>
      <c r="I369">
        <v>68</v>
      </c>
      <c r="J369" s="33">
        <v>13.8</v>
      </c>
      <c r="K369">
        <v>44.3</v>
      </c>
      <c r="L369" s="33">
        <v>87</v>
      </c>
      <c r="M369">
        <v>5.5</v>
      </c>
      <c r="N369" s="33">
        <v>32</v>
      </c>
      <c r="O369">
        <v>46</v>
      </c>
      <c r="P369">
        <v>21</v>
      </c>
      <c r="Q369" s="33">
        <v>141</v>
      </c>
      <c r="R369">
        <v>160</v>
      </c>
      <c r="S369">
        <v>76</v>
      </c>
      <c r="T369" s="33">
        <v>0.53</v>
      </c>
      <c r="U369" s="33">
        <v>0</v>
      </c>
      <c r="V369">
        <v>0</v>
      </c>
      <c r="W369">
        <v>0</v>
      </c>
      <c r="X369" s="33">
        <v>0</v>
      </c>
      <c r="Y369">
        <v>1</v>
      </c>
      <c r="AA369" s="33">
        <v>1</v>
      </c>
    </row>
    <row r="370" spans="1:27">
      <c r="A370" s="33">
        <v>2</v>
      </c>
      <c r="B370">
        <v>69</v>
      </c>
      <c r="C370" s="33">
        <v>1</v>
      </c>
      <c r="D370" s="33">
        <v>146.30000000000001</v>
      </c>
      <c r="E370">
        <v>45.4</v>
      </c>
      <c r="F370">
        <v>21.2</v>
      </c>
      <c r="G370">
        <v>75</v>
      </c>
      <c r="H370" s="33">
        <v>135</v>
      </c>
      <c r="I370">
        <v>79</v>
      </c>
      <c r="J370" s="33">
        <v>13.7</v>
      </c>
      <c r="K370">
        <v>43.7</v>
      </c>
      <c r="L370" s="33">
        <v>80</v>
      </c>
      <c r="M370">
        <v>5.8</v>
      </c>
      <c r="N370" s="33">
        <v>25</v>
      </c>
      <c r="O370">
        <v>11</v>
      </c>
      <c r="P370">
        <v>13</v>
      </c>
      <c r="Q370" s="33">
        <v>60</v>
      </c>
      <c r="R370">
        <v>150</v>
      </c>
      <c r="S370">
        <v>83</v>
      </c>
      <c r="T370" s="33">
        <v>0.54</v>
      </c>
      <c r="U370" s="33">
        <v>0</v>
      </c>
      <c r="V370">
        <v>0</v>
      </c>
      <c r="W370">
        <v>1</v>
      </c>
      <c r="X370" s="33">
        <v>0</v>
      </c>
      <c r="Y370">
        <v>1</v>
      </c>
      <c r="AA370" s="33">
        <v>1</v>
      </c>
    </row>
    <row r="371" spans="1:27">
      <c r="A371" s="33">
        <v>2</v>
      </c>
      <c r="B371">
        <v>69</v>
      </c>
      <c r="C371" s="33">
        <v>1</v>
      </c>
      <c r="D371" s="33">
        <v>146.19999999999999</v>
      </c>
      <c r="E371">
        <v>50.9</v>
      </c>
      <c r="F371">
        <v>23.8</v>
      </c>
      <c r="G371">
        <v>87</v>
      </c>
      <c r="H371" s="33">
        <v>101</v>
      </c>
      <c r="I371">
        <v>61</v>
      </c>
      <c r="J371" s="33">
        <v>12.4</v>
      </c>
      <c r="K371">
        <v>39.6</v>
      </c>
      <c r="L371" s="33">
        <v>88</v>
      </c>
      <c r="M371">
        <v>5.7</v>
      </c>
      <c r="N371" s="33">
        <v>30</v>
      </c>
      <c r="O371">
        <v>23</v>
      </c>
      <c r="P371">
        <v>9</v>
      </c>
      <c r="Q371" s="33">
        <v>54</v>
      </c>
      <c r="R371">
        <v>135</v>
      </c>
      <c r="S371">
        <v>61</v>
      </c>
      <c r="T371" s="33">
        <v>0.71</v>
      </c>
      <c r="U371" s="33">
        <v>0</v>
      </c>
      <c r="V371">
        <v>0</v>
      </c>
      <c r="W371">
        <v>0</v>
      </c>
      <c r="X371" s="33">
        <v>0</v>
      </c>
      <c r="Y371">
        <v>1</v>
      </c>
      <c r="Z371">
        <v>1</v>
      </c>
      <c r="AA371" s="33">
        <v>0</v>
      </c>
    </row>
    <row r="372" spans="1:27">
      <c r="A372" s="33">
        <v>2</v>
      </c>
      <c r="B372">
        <v>69</v>
      </c>
      <c r="C372" s="33">
        <v>1</v>
      </c>
      <c r="D372" s="33">
        <v>150.69999999999999</v>
      </c>
      <c r="E372">
        <v>53</v>
      </c>
      <c r="F372">
        <v>23.3</v>
      </c>
      <c r="G372">
        <v>86</v>
      </c>
      <c r="H372" s="33">
        <v>128</v>
      </c>
      <c r="I372">
        <v>84</v>
      </c>
      <c r="J372" s="33">
        <v>13.3</v>
      </c>
      <c r="K372">
        <v>42.9</v>
      </c>
      <c r="L372" s="33">
        <v>88</v>
      </c>
      <c r="M372">
        <v>5.6</v>
      </c>
      <c r="N372" s="33">
        <v>14</v>
      </c>
      <c r="O372">
        <v>20</v>
      </c>
      <c r="P372">
        <v>17</v>
      </c>
      <c r="Q372" s="33">
        <v>186</v>
      </c>
      <c r="R372">
        <v>103</v>
      </c>
      <c r="S372">
        <v>65</v>
      </c>
      <c r="T372" s="33">
        <v>0.54</v>
      </c>
      <c r="U372" s="33">
        <v>1</v>
      </c>
      <c r="V372">
        <v>0</v>
      </c>
      <c r="W372">
        <v>0</v>
      </c>
      <c r="X372" s="33">
        <v>0</v>
      </c>
      <c r="Y372">
        <v>2</v>
      </c>
      <c r="Z372">
        <v>1</v>
      </c>
      <c r="AA372" s="33">
        <v>0</v>
      </c>
    </row>
    <row r="373" spans="1:27">
      <c r="A373" s="33">
        <v>2</v>
      </c>
      <c r="B373">
        <v>69</v>
      </c>
      <c r="C373" s="33">
        <v>1</v>
      </c>
      <c r="D373" s="33">
        <v>151.4</v>
      </c>
      <c r="E373">
        <v>52</v>
      </c>
      <c r="F373">
        <v>22.7</v>
      </c>
      <c r="G373">
        <v>86.7</v>
      </c>
      <c r="H373" s="33">
        <v>114</v>
      </c>
      <c r="I373">
        <v>54</v>
      </c>
      <c r="J373" s="33">
        <v>12.6</v>
      </c>
      <c r="K373">
        <v>38.9</v>
      </c>
      <c r="L373" s="33">
        <v>83</v>
      </c>
      <c r="M373">
        <v>5.7</v>
      </c>
      <c r="N373" s="33">
        <v>23</v>
      </c>
      <c r="O373">
        <v>17</v>
      </c>
      <c r="P373">
        <v>21</v>
      </c>
      <c r="Q373" s="33">
        <v>60</v>
      </c>
      <c r="R373">
        <v>106</v>
      </c>
      <c r="S373">
        <v>89</v>
      </c>
      <c r="T373" s="33">
        <v>0.6</v>
      </c>
      <c r="U373" s="33">
        <v>0</v>
      </c>
      <c r="V373">
        <v>0</v>
      </c>
      <c r="W373">
        <v>0</v>
      </c>
      <c r="X373" s="33">
        <v>0</v>
      </c>
      <c r="Y373">
        <v>2</v>
      </c>
      <c r="Z373">
        <v>1</v>
      </c>
      <c r="AA373" s="33">
        <v>1</v>
      </c>
    </row>
    <row r="374" spans="1:27">
      <c r="A374" s="33">
        <v>2</v>
      </c>
      <c r="B374">
        <v>69</v>
      </c>
      <c r="C374" s="33">
        <v>1</v>
      </c>
      <c r="D374" s="33">
        <v>140.69999999999999</v>
      </c>
      <c r="E374">
        <v>46.6</v>
      </c>
      <c r="F374">
        <v>23.5</v>
      </c>
      <c r="G374">
        <v>73.5</v>
      </c>
      <c r="H374" s="33">
        <v>129</v>
      </c>
      <c r="I374">
        <v>80</v>
      </c>
      <c r="J374" s="33">
        <v>13.8</v>
      </c>
      <c r="K374">
        <v>44.4</v>
      </c>
      <c r="L374" s="33">
        <v>88</v>
      </c>
      <c r="M374">
        <v>5.7</v>
      </c>
      <c r="N374" s="33">
        <v>19</v>
      </c>
      <c r="O374">
        <v>18</v>
      </c>
      <c r="P374">
        <v>15</v>
      </c>
      <c r="Q374" s="33">
        <v>75</v>
      </c>
      <c r="R374">
        <v>174</v>
      </c>
      <c r="S374">
        <v>96</v>
      </c>
      <c r="T374" s="33">
        <v>0.84</v>
      </c>
      <c r="U374" s="33">
        <v>0</v>
      </c>
      <c r="V374">
        <v>0</v>
      </c>
      <c r="W374">
        <v>0</v>
      </c>
      <c r="X374" s="33">
        <v>0</v>
      </c>
      <c r="Y374">
        <v>1</v>
      </c>
      <c r="Z374">
        <v>1</v>
      </c>
      <c r="AA374" s="33">
        <v>1</v>
      </c>
    </row>
    <row r="375" spans="1:27">
      <c r="A375" s="33">
        <v>2</v>
      </c>
      <c r="B375">
        <v>69</v>
      </c>
      <c r="C375" s="33">
        <v>1</v>
      </c>
      <c r="D375" s="33">
        <v>151.19999999999999</v>
      </c>
      <c r="E375">
        <v>51.5</v>
      </c>
      <c r="F375">
        <v>22.5</v>
      </c>
      <c r="G375">
        <v>74</v>
      </c>
      <c r="H375" s="33">
        <v>132</v>
      </c>
      <c r="I375">
        <v>89</v>
      </c>
      <c r="J375" s="33">
        <v>12.3</v>
      </c>
      <c r="K375">
        <v>37.4</v>
      </c>
      <c r="L375" s="33">
        <v>77</v>
      </c>
      <c r="M375">
        <v>5.5</v>
      </c>
      <c r="N375" s="33">
        <v>52</v>
      </c>
      <c r="O375">
        <v>41</v>
      </c>
      <c r="P375">
        <v>15</v>
      </c>
      <c r="Q375" s="33">
        <v>58</v>
      </c>
      <c r="R375">
        <v>137</v>
      </c>
      <c r="S375">
        <v>51</v>
      </c>
      <c r="T375" s="33">
        <v>0.69</v>
      </c>
      <c r="U375" s="33">
        <v>1</v>
      </c>
      <c r="V375">
        <v>0</v>
      </c>
      <c r="W375">
        <v>0</v>
      </c>
      <c r="X375" s="33">
        <v>0</v>
      </c>
      <c r="Y375">
        <v>2</v>
      </c>
      <c r="Z375">
        <v>1</v>
      </c>
      <c r="AA375" s="33">
        <v>1</v>
      </c>
    </row>
    <row r="376" spans="1:27">
      <c r="A376" s="33">
        <v>2</v>
      </c>
      <c r="B376">
        <v>70</v>
      </c>
      <c r="C376" s="33">
        <v>1</v>
      </c>
      <c r="D376" s="33">
        <v>151.30000000000001</v>
      </c>
      <c r="E376">
        <v>45.3</v>
      </c>
      <c r="F376">
        <v>19.8</v>
      </c>
      <c r="G376">
        <v>82.4</v>
      </c>
      <c r="H376" s="33">
        <v>148</v>
      </c>
      <c r="I376">
        <v>92</v>
      </c>
      <c r="J376" s="33">
        <v>14.4</v>
      </c>
      <c r="K376">
        <v>44.6</v>
      </c>
      <c r="L376" s="33">
        <v>97</v>
      </c>
      <c r="M376">
        <v>5.0999999999999996</v>
      </c>
      <c r="N376" s="33">
        <v>15</v>
      </c>
      <c r="O376">
        <v>14</v>
      </c>
      <c r="P376">
        <v>19</v>
      </c>
      <c r="Q376" s="33">
        <v>55</v>
      </c>
      <c r="R376">
        <v>119</v>
      </c>
      <c r="S376">
        <v>70</v>
      </c>
      <c r="T376" s="33">
        <v>0.66</v>
      </c>
      <c r="U376" s="33">
        <v>0</v>
      </c>
      <c r="V376">
        <v>0</v>
      </c>
      <c r="W376">
        <v>0</v>
      </c>
      <c r="X376" s="33">
        <v>0</v>
      </c>
      <c r="Y376">
        <v>1</v>
      </c>
      <c r="AA376" s="33">
        <v>0</v>
      </c>
    </row>
    <row r="377" spans="1:27">
      <c r="A377" s="33">
        <v>2</v>
      </c>
      <c r="B377">
        <v>70</v>
      </c>
      <c r="C377" s="33">
        <v>1</v>
      </c>
      <c r="D377" s="33">
        <v>159.30000000000001</v>
      </c>
      <c r="E377">
        <v>49.3</v>
      </c>
      <c r="F377">
        <v>19.399999999999999</v>
      </c>
      <c r="G377">
        <v>88</v>
      </c>
      <c r="H377" s="33">
        <v>137</v>
      </c>
      <c r="I377">
        <v>86</v>
      </c>
      <c r="J377" s="33">
        <v>15.7</v>
      </c>
      <c r="K377">
        <v>49.9</v>
      </c>
      <c r="L377" s="33">
        <v>98</v>
      </c>
      <c r="M377">
        <v>5.5</v>
      </c>
      <c r="N377" s="33">
        <v>27</v>
      </c>
      <c r="O377">
        <v>21</v>
      </c>
      <c r="P377">
        <v>21</v>
      </c>
      <c r="Q377" s="33">
        <v>96</v>
      </c>
      <c r="R377">
        <v>123</v>
      </c>
      <c r="S377">
        <v>75</v>
      </c>
      <c r="T377" s="33">
        <v>0.67</v>
      </c>
      <c r="U377" s="33">
        <v>0</v>
      </c>
      <c r="V377">
        <v>0</v>
      </c>
      <c r="W377">
        <v>0</v>
      </c>
      <c r="X377" s="33">
        <v>0</v>
      </c>
      <c r="Y377">
        <v>1</v>
      </c>
      <c r="AA377" s="33">
        <v>1</v>
      </c>
    </row>
    <row r="378" spans="1:27">
      <c r="A378" s="33">
        <v>2</v>
      </c>
      <c r="B378">
        <v>70</v>
      </c>
      <c r="C378" s="33">
        <v>1</v>
      </c>
      <c r="D378" s="33">
        <v>147.80000000000001</v>
      </c>
      <c r="E378">
        <v>57</v>
      </c>
      <c r="F378">
        <v>26.1</v>
      </c>
      <c r="G378">
        <v>84</v>
      </c>
      <c r="H378" s="33">
        <v>96</v>
      </c>
      <c r="I378">
        <v>63</v>
      </c>
      <c r="J378" s="33">
        <v>13.6</v>
      </c>
      <c r="K378">
        <v>42.2</v>
      </c>
      <c r="L378" s="33">
        <v>86</v>
      </c>
      <c r="M378">
        <v>4.9000000000000004</v>
      </c>
      <c r="N378" s="33">
        <v>12</v>
      </c>
      <c r="O378">
        <v>11</v>
      </c>
      <c r="P378">
        <v>14</v>
      </c>
      <c r="Q378" s="33">
        <v>111</v>
      </c>
      <c r="R378">
        <v>124</v>
      </c>
      <c r="S378">
        <v>73</v>
      </c>
      <c r="T378" s="33">
        <v>0.54</v>
      </c>
      <c r="U378" s="33">
        <v>0</v>
      </c>
      <c r="V378">
        <v>0</v>
      </c>
      <c r="W378">
        <v>0</v>
      </c>
      <c r="X378" s="33">
        <v>0</v>
      </c>
      <c r="Y378">
        <v>1</v>
      </c>
      <c r="AA378" s="33">
        <v>1</v>
      </c>
    </row>
    <row r="379" spans="1:27">
      <c r="A379" s="33">
        <v>2</v>
      </c>
      <c r="B379">
        <v>70</v>
      </c>
      <c r="C379" s="33">
        <v>1</v>
      </c>
      <c r="D379" s="33">
        <v>153.5</v>
      </c>
      <c r="E379">
        <v>46.5</v>
      </c>
      <c r="F379">
        <v>19.7</v>
      </c>
      <c r="G379">
        <v>80</v>
      </c>
      <c r="H379" s="33">
        <v>100</v>
      </c>
      <c r="I379">
        <v>65</v>
      </c>
      <c r="J379" s="33">
        <v>12.5</v>
      </c>
      <c r="K379">
        <v>40.200000000000003</v>
      </c>
      <c r="L379" s="33">
        <v>81</v>
      </c>
      <c r="M379">
        <v>5.5</v>
      </c>
      <c r="N379" s="33">
        <v>21</v>
      </c>
      <c r="O379">
        <v>21</v>
      </c>
      <c r="P379">
        <v>23</v>
      </c>
      <c r="Q379" s="33">
        <v>115</v>
      </c>
      <c r="R379">
        <v>133</v>
      </c>
      <c r="S379">
        <v>50</v>
      </c>
      <c r="T379" s="33">
        <v>0.63</v>
      </c>
      <c r="U379" s="33">
        <v>0</v>
      </c>
      <c r="V379">
        <v>0</v>
      </c>
      <c r="W379">
        <v>0</v>
      </c>
      <c r="X379" s="33">
        <v>0</v>
      </c>
      <c r="Y379">
        <v>1</v>
      </c>
      <c r="AA379" s="33">
        <v>1</v>
      </c>
    </row>
    <row r="380" spans="1:27">
      <c r="A380" s="33">
        <v>2</v>
      </c>
      <c r="B380">
        <v>70</v>
      </c>
      <c r="C380" s="33">
        <v>1</v>
      </c>
      <c r="D380" s="33">
        <v>146</v>
      </c>
      <c r="E380">
        <v>51.2</v>
      </c>
      <c r="F380">
        <v>24</v>
      </c>
      <c r="G380">
        <v>88</v>
      </c>
      <c r="H380" s="33">
        <v>130</v>
      </c>
      <c r="I380">
        <v>81</v>
      </c>
      <c r="J380" s="33">
        <v>14</v>
      </c>
      <c r="K380">
        <v>43.9</v>
      </c>
      <c r="L380" s="33">
        <v>94</v>
      </c>
      <c r="M380">
        <v>5.7</v>
      </c>
      <c r="N380" s="33">
        <v>16</v>
      </c>
      <c r="O380">
        <v>9</v>
      </c>
      <c r="P380">
        <v>15</v>
      </c>
      <c r="Q380" s="33">
        <v>306</v>
      </c>
      <c r="R380">
        <v>83</v>
      </c>
      <c r="S380">
        <v>42</v>
      </c>
      <c r="T380" s="33">
        <v>0.73</v>
      </c>
      <c r="U380" s="33">
        <v>0</v>
      </c>
      <c r="V380">
        <v>0</v>
      </c>
      <c r="W380">
        <v>0</v>
      </c>
      <c r="X380" s="33">
        <v>0</v>
      </c>
      <c r="Y380">
        <v>1</v>
      </c>
      <c r="AA380" s="33">
        <v>1</v>
      </c>
    </row>
    <row r="381" spans="1:27">
      <c r="A381" s="33">
        <v>2</v>
      </c>
      <c r="B381">
        <v>70</v>
      </c>
      <c r="C381" s="33">
        <v>1</v>
      </c>
      <c r="D381" s="33">
        <v>146.4</v>
      </c>
      <c r="E381">
        <v>53.4</v>
      </c>
      <c r="F381">
        <v>24.9</v>
      </c>
      <c r="G381">
        <v>87.7</v>
      </c>
      <c r="H381" s="33">
        <v>101</v>
      </c>
      <c r="I381">
        <v>68</v>
      </c>
      <c r="J381" s="33">
        <v>12.7</v>
      </c>
      <c r="K381">
        <v>39.299999999999997</v>
      </c>
      <c r="L381" s="33">
        <v>94</v>
      </c>
      <c r="M381">
        <v>5.8</v>
      </c>
      <c r="N381" s="33">
        <v>19</v>
      </c>
      <c r="O381">
        <v>18</v>
      </c>
      <c r="P381">
        <v>17</v>
      </c>
      <c r="Q381" s="33">
        <v>98</v>
      </c>
      <c r="R381">
        <v>150</v>
      </c>
      <c r="S381">
        <v>65</v>
      </c>
      <c r="T381" s="33">
        <v>0.54</v>
      </c>
      <c r="U381" s="33">
        <v>0</v>
      </c>
      <c r="V381">
        <v>0</v>
      </c>
      <c r="W381">
        <v>1</v>
      </c>
      <c r="X381" s="33">
        <v>0</v>
      </c>
      <c r="Y381">
        <v>1</v>
      </c>
      <c r="AA381" s="33">
        <v>1</v>
      </c>
    </row>
    <row r="382" spans="1:27">
      <c r="A382" s="33">
        <v>2</v>
      </c>
      <c r="B382">
        <v>70</v>
      </c>
      <c r="C382" s="33">
        <v>1</v>
      </c>
      <c r="D382" s="33">
        <v>148.9</v>
      </c>
      <c r="E382">
        <v>44.4</v>
      </c>
      <c r="F382">
        <v>20</v>
      </c>
      <c r="G382">
        <v>74.8</v>
      </c>
      <c r="H382" s="33">
        <v>158</v>
      </c>
      <c r="I382">
        <v>87</v>
      </c>
      <c r="J382" s="33">
        <v>11.9</v>
      </c>
      <c r="K382">
        <v>36.9</v>
      </c>
      <c r="L382" s="33">
        <v>89</v>
      </c>
      <c r="M382">
        <v>5.5</v>
      </c>
      <c r="N382" s="33">
        <v>18</v>
      </c>
      <c r="O382">
        <v>19</v>
      </c>
      <c r="P382">
        <v>11</v>
      </c>
      <c r="Q382" s="33">
        <v>64</v>
      </c>
      <c r="R382">
        <v>136</v>
      </c>
      <c r="S382">
        <v>74</v>
      </c>
      <c r="T382" s="33">
        <v>0.51</v>
      </c>
      <c r="U382" s="33">
        <v>0</v>
      </c>
      <c r="V382">
        <v>0</v>
      </c>
      <c r="W382">
        <v>0</v>
      </c>
      <c r="X382" s="33">
        <v>0</v>
      </c>
      <c r="Y382">
        <v>1</v>
      </c>
      <c r="Z382">
        <v>1</v>
      </c>
      <c r="AA382" s="33">
        <v>0</v>
      </c>
    </row>
    <row r="383" spans="1:27">
      <c r="A383" s="33">
        <v>2</v>
      </c>
      <c r="B383">
        <v>70</v>
      </c>
      <c r="C383" s="33">
        <v>1</v>
      </c>
      <c r="D383" s="33">
        <v>151.1</v>
      </c>
      <c r="E383">
        <v>53.1</v>
      </c>
      <c r="F383">
        <v>23.3</v>
      </c>
      <c r="G383">
        <v>88</v>
      </c>
      <c r="H383" s="33">
        <v>173</v>
      </c>
      <c r="I383">
        <v>91</v>
      </c>
      <c r="J383" s="33">
        <v>12.7</v>
      </c>
      <c r="K383">
        <v>41.3</v>
      </c>
      <c r="L383" s="33">
        <v>98</v>
      </c>
      <c r="M383">
        <v>5.2</v>
      </c>
      <c r="N383" s="33">
        <v>21</v>
      </c>
      <c r="O383">
        <v>12</v>
      </c>
      <c r="P383">
        <v>20</v>
      </c>
      <c r="Q383" s="33">
        <v>54</v>
      </c>
      <c r="R383">
        <v>126</v>
      </c>
      <c r="S383">
        <v>66</v>
      </c>
      <c r="T383" s="33">
        <v>0.86</v>
      </c>
      <c r="U383" s="33">
        <v>0</v>
      </c>
      <c r="V383">
        <v>0</v>
      </c>
      <c r="W383">
        <v>1</v>
      </c>
      <c r="X383" s="33">
        <v>0</v>
      </c>
      <c r="Y383">
        <v>2</v>
      </c>
      <c r="Z383">
        <v>1</v>
      </c>
      <c r="AA383" s="33">
        <v>0</v>
      </c>
    </row>
    <row r="384" spans="1:27">
      <c r="A384" s="33">
        <v>2</v>
      </c>
      <c r="B384">
        <v>70</v>
      </c>
      <c r="C384" s="33">
        <v>1</v>
      </c>
      <c r="D384" s="33">
        <v>152.6</v>
      </c>
      <c r="E384">
        <v>58.7</v>
      </c>
      <c r="F384">
        <v>25.2</v>
      </c>
      <c r="G384">
        <v>84</v>
      </c>
      <c r="H384" s="33">
        <v>125</v>
      </c>
      <c r="I384">
        <v>73</v>
      </c>
      <c r="J384" s="33">
        <v>13</v>
      </c>
      <c r="K384">
        <v>41.5</v>
      </c>
      <c r="L384" s="33">
        <v>108</v>
      </c>
      <c r="M384">
        <v>6.2</v>
      </c>
      <c r="N384" s="33">
        <v>19</v>
      </c>
      <c r="O384">
        <v>20</v>
      </c>
      <c r="P384">
        <v>19</v>
      </c>
      <c r="Q384" s="33">
        <v>186</v>
      </c>
      <c r="R384">
        <v>103</v>
      </c>
      <c r="S384">
        <v>44</v>
      </c>
      <c r="T384" s="33">
        <v>0.65</v>
      </c>
      <c r="U384" s="33">
        <v>1</v>
      </c>
      <c r="V384">
        <v>0</v>
      </c>
      <c r="W384">
        <v>1</v>
      </c>
      <c r="X384" s="33">
        <v>0</v>
      </c>
      <c r="Y384">
        <v>1</v>
      </c>
      <c r="Z384">
        <v>1</v>
      </c>
      <c r="AA384" s="33">
        <v>0</v>
      </c>
    </row>
    <row r="385" spans="1:27">
      <c r="A385" s="33">
        <v>2</v>
      </c>
      <c r="B385">
        <v>70</v>
      </c>
      <c r="C385" s="33">
        <v>1</v>
      </c>
      <c r="D385" s="33">
        <v>140.5</v>
      </c>
      <c r="E385">
        <v>42.8</v>
      </c>
      <c r="F385">
        <v>21.7</v>
      </c>
      <c r="G385">
        <v>77</v>
      </c>
      <c r="H385" s="33">
        <v>131</v>
      </c>
      <c r="I385">
        <v>62</v>
      </c>
      <c r="J385" s="33">
        <v>14</v>
      </c>
      <c r="K385">
        <v>42.2</v>
      </c>
      <c r="L385" s="33">
        <v>86</v>
      </c>
      <c r="M385">
        <v>5.6</v>
      </c>
      <c r="N385" s="33">
        <v>20</v>
      </c>
      <c r="O385">
        <v>13</v>
      </c>
      <c r="P385">
        <v>9</v>
      </c>
      <c r="Q385" s="33">
        <v>71</v>
      </c>
      <c r="R385">
        <v>186</v>
      </c>
      <c r="S385">
        <v>90</v>
      </c>
      <c r="T385" s="33">
        <v>0.61</v>
      </c>
      <c r="U385" s="33">
        <v>0</v>
      </c>
      <c r="V385">
        <v>0</v>
      </c>
      <c r="W385">
        <v>0</v>
      </c>
      <c r="X385" s="33">
        <v>0</v>
      </c>
      <c r="Y385">
        <v>2</v>
      </c>
      <c r="Z385">
        <v>1</v>
      </c>
      <c r="AA385" s="33">
        <v>1</v>
      </c>
    </row>
    <row r="386" spans="1:27">
      <c r="A386" s="33">
        <v>2</v>
      </c>
      <c r="B386">
        <v>70</v>
      </c>
      <c r="C386" s="33">
        <v>1</v>
      </c>
      <c r="D386" s="33">
        <v>158</v>
      </c>
      <c r="E386">
        <v>57.3</v>
      </c>
      <c r="F386">
        <v>23</v>
      </c>
      <c r="G386">
        <v>86</v>
      </c>
      <c r="H386" s="33">
        <v>132</v>
      </c>
      <c r="I386">
        <v>78</v>
      </c>
      <c r="J386" s="33">
        <v>13.5</v>
      </c>
      <c r="K386">
        <v>42.9</v>
      </c>
      <c r="L386" s="33">
        <v>98</v>
      </c>
      <c r="M386">
        <v>5.5</v>
      </c>
      <c r="N386" s="33">
        <v>20</v>
      </c>
      <c r="O386">
        <v>15</v>
      </c>
      <c r="P386">
        <v>15</v>
      </c>
      <c r="Q386" s="33">
        <v>121</v>
      </c>
      <c r="R386">
        <v>153</v>
      </c>
      <c r="S386">
        <v>51</v>
      </c>
      <c r="T386" s="33">
        <v>0.5</v>
      </c>
      <c r="U386" s="33">
        <v>0</v>
      </c>
      <c r="V386">
        <v>0</v>
      </c>
      <c r="W386">
        <v>0</v>
      </c>
      <c r="X386" s="33">
        <v>0</v>
      </c>
      <c r="Y386">
        <v>2</v>
      </c>
      <c r="Z386">
        <v>1</v>
      </c>
      <c r="AA386" s="33">
        <v>1</v>
      </c>
    </row>
    <row r="387" spans="1:27">
      <c r="A387" s="33">
        <v>2</v>
      </c>
      <c r="B387">
        <v>70</v>
      </c>
      <c r="C387" s="33">
        <v>1</v>
      </c>
      <c r="D387" s="33">
        <v>155.9</v>
      </c>
      <c r="E387">
        <v>48.3</v>
      </c>
      <c r="F387">
        <v>19.899999999999999</v>
      </c>
      <c r="G387">
        <v>81.5</v>
      </c>
      <c r="H387" s="33">
        <v>115</v>
      </c>
      <c r="I387">
        <v>74</v>
      </c>
      <c r="J387" s="33">
        <v>14.1</v>
      </c>
      <c r="K387">
        <v>43.5</v>
      </c>
      <c r="L387" s="33">
        <v>137</v>
      </c>
      <c r="M387">
        <v>7</v>
      </c>
      <c r="N387" s="33">
        <v>16</v>
      </c>
      <c r="O387">
        <v>16</v>
      </c>
      <c r="P387">
        <v>21</v>
      </c>
      <c r="Q387" s="33">
        <v>128</v>
      </c>
      <c r="R387">
        <v>130</v>
      </c>
      <c r="S387">
        <v>80</v>
      </c>
      <c r="T387" s="33">
        <v>0.56000000000000005</v>
      </c>
      <c r="U387" s="33">
        <v>0</v>
      </c>
      <c r="V387">
        <v>0</v>
      </c>
      <c r="W387">
        <v>0</v>
      </c>
      <c r="X387" s="33">
        <v>0</v>
      </c>
      <c r="Y387">
        <v>2</v>
      </c>
      <c r="Z387">
        <v>1</v>
      </c>
      <c r="AA387" s="33">
        <v>1</v>
      </c>
    </row>
    <row r="388" spans="1:27">
      <c r="A388" s="33">
        <v>2</v>
      </c>
      <c r="B388">
        <v>70</v>
      </c>
      <c r="C388" s="33">
        <v>1</v>
      </c>
      <c r="D388" s="33">
        <v>147.69999999999999</v>
      </c>
      <c r="E388">
        <v>52</v>
      </c>
      <c r="F388">
        <v>23.8</v>
      </c>
      <c r="G388">
        <v>78</v>
      </c>
      <c r="H388" s="33">
        <v>158</v>
      </c>
      <c r="I388">
        <v>106</v>
      </c>
      <c r="J388" s="33">
        <v>13</v>
      </c>
      <c r="K388">
        <v>39</v>
      </c>
      <c r="L388" s="33">
        <v>95</v>
      </c>
      <c r="M388">
        <v>5.7</v>
      </c>
      <c r="N388" s="33">
        <v>21</v>
      </c>
      <c r="O388">
        <v>23</v>
      </c>
      <c r="P388">
        <v>19</v>
      </c>
      <c r="Q388" s="33">
        <v>102</v>
      </c>
      <c r="R388">
        <v>138</v>
      </c>
      <c r="S388">
        <v>71</v>
      </c>
      <c r="T388" s="33">
        <v>0.66</v>
      </c>
      <c r="U388" s="33">
        <v>0</v>
      </c>
      <c r="V388">
        <v>0</v>
      </c>
      <c r="W388">
        <v>0</v>
      </c>
      <c r="X388" s="33">
        <v>0</v>
      </c>
      <c r="Y388">
        <v>1</v>
      </c>
      <c r="Z388">
        <v>1</v>
      </c>
      <c r="AA388" s="33">
        <v>1</v>
      </c>
    </row>
    <row r="389" spans="1:27">
      <c r="A389" s="33">
        <v>2</v>
      </c>
      <c r="B389">
        <v>71</v>
      </c>
      <c r="C389" s="33">
        <v>1</v>
      </c>
      <c r="D389" s="33">
        <v>154.80000000000001</v>
      </c>
      <c r="E389">
        <v>46.8</v>
      </c>
      <c r="F389">
        <v>19.5</v>
      </c>
      <c r="G389">
        <v>72</v>
      </c>
      <c r="H389" s="33">
        <v>105</v>
      </c>
      <c r="I389">
        <v>65</v>
      </c>
      <c r="J389" s="33">
        <v>11.7</v>
      </c>
      <c r="K389">
        <v>37.6</v>
      </c>
      <c r="L389" s="33">
        <v>73</v>
      </c>
      <c r="M389">
        <v>5.9</v>
      </c>
      <c r="N389" s="33">
        <v>37</v>
      </c>
      <c r="O389">
        <v>33</v>
      </c>
      <c r="P389">
        <v>26</v>
      </c>
      <c r="Q389" s="33">
        <v>46</v>
      </c>
      <c r="R389">
        <v>83</v>
      </c>
      <c r="S389">
        <v>67</v>
      </c>
      <c r="T389" s="33">
        <v>0.32</v>
      </c>
      <c r="U389" s="33">
        <v>0</v>
      </c>
      <c r="V389">
        <v>0</v>
      </c>
      <c r="W389">
        <v>0</v>
      </c>
      <c r="X389" s="33">
        <v>0</v>
      </c>
      <c r="Y389">
        <v>1</v>
      </c>
      <c r="AA389" s="33">
        <v>1</v>
      </c>
    </row>
    <row r="390" spans="1:27">
      <c r="A390" s="33">
        <v>2</v>
      </c>
      <c r="B390">
        <v>71</v>
      </c>
      <c r="C390" s="33">
        <v>1</v>
      </c>
      <c r="D390" s="33">
        <v>150.5</v>
      </c>
      <c r="E390">
        <v>47.3</v>
      </c>
      <c r="F390">
        <v>20.9</v>
      </c>
      <c r="G390">
        <v>76</v>
      </c>
      <c r="H390" s="33">
        <v>176</v>
      </c>
      <c r="I390">
        <v>101</v>
      </c>
      <c r="J390" s="33">
        <v>12.6</v>
      </c>
      <c r="K390">
        <v>40.1</v>
      </c>
      <c r="L390" s="33">
        <v>100</v>
      </c>
      <c r="M390">
        <v>6.1</v>
      </c>
      <c r="N390" s="33">
        <v>18</v>
      </c>
      <c r="O390">
        <v>15</v>
      </c>
      <c r="P390">
        <v>14</v>
      </c>
      <c r="Q390" s="33">
        <v>94</v>
      </c>
      <c r="R390">
        <v>154</v>
      </c>
      <c r="S390">
        <v>68</v>
      </c>
      <c r="T390" s="33">
        <v>0.53</v>
      </c>
      <c r="U390" s="33">
        <v>0</v>
      </c>
      <c r="V390">
        <v>0</v>
      </c>
      <c r="W390">
        <v>0</v>
      </c>
      <c r="X390" s="33">
        <v>0</v>
      </c>
      <c r="Y390">
        <v>1</v>
      </c>
      <c r="AA390" s="33">
        <v>1</v>
      </c>
    </row>
    <row r="391" spans="1:27">
      <c r="A391" s="33">
        <v>2</v>
      </c>
      <c r="B391">
        <v>71</v>
      </c>
      <c r="C391" s="33">
        <v>1</v>
      </c>
      <c r="D391" s="33">
        <v>158.30000000000001</v>
      </c>
      <c r="E391">
        <v>59.1</v>
      </c>
      <c r="F391">
        <v>23.6</v>
      </c>
      <c r="G391">
        <v>86</v>
      </c>
      <c r="H391" s="33">
        <v>120</v>
      </c>
      <c r="I391">
        <v>67</v>
      </c>
      <c r="J391" s="33">
        <v>12.5</v>
      </c>
      <c r="K391">
        <v>39.1</v>
      </c>
      <c r="L391" s="33">
        <v>89</v>
      </c>
      <c r="M391">
        <v>5.6</v>
      </c>
      <c r="N391" s="33">
        <v>35</v>
      </c>
      <c r="O391">
        <v>23</v>
      </c>
      <c r="P391">
        <v>17</v>
      </c>
      <c r="Q391" s="33">
        <v>104</v>
      </c>
      <c r="R391">
        <v>145</v>
      </c>
      <c r="S391">
        <v>87</v>
      </c>
      <c r="T391" s="33">
        <v>0.67</v>
      </c>
      <c r="U391" s="33">
        <v>0</v>
      </c>
      <c r="V391">
        <v>0</v>
      </c>
      <c r="W391">
        <v>0</v>
      </c>
      <c r="X391" s="33">
        <v>0</v>
      </c>
      <c r="Y391">
        <v>1</v>
      </c>
      <c r="AA391" s="33">
        <v>1</v>
      </c>
    </row>
    <row r="392" spans="1:27">
      <c r="A392" s="33">
        <v>2</v>
      </c>
      <c r="B392">
        <v>71</v>
      </c>
      <c r="C392" s="33">
        <v>1</v>
      </c>
      <c r="D392" s="33">
        <v>145</v>
      </c>
      <c r="E392">
        <v>51.2</v>
      </c>
      <c r="F392">
        <v>24.4</v>
      </c>
      <c r="G392">
        <v>80</v>
      </c>
      <c r="H392" s="33">
        <v>134</v>
      </c>
      <c r="I392">
        <v>81</v>
      </c>
      <c r="J392" s="33">
        <v>11.5</v>
      </c>
      <c r="K392">
        <v>35.700000000000003</v>
      </c>
      <c r="L392" s="33">
        <v>91</v>
      </c>
      <c r="M392">
        <v>5.6</v>
      </c>
      <c r="N392" s="33">
        <v>20</v>
      </c>
      <c r="O392">
        <v>15</v>
      </c>
      <c r="P392">
        <v>11</v>
      </c>
      <c r="Q392" s="33">
        <v>69</v>
      </c>
      <c r="R392">
        <v>99</v>
      </c>
      <c r="S392">
        <v>66</v>
      </c>
      <c r="T392" s="33">
        <v>0.45</v>
      </c>
      <c r="U392" s="33">
        <v>1</v>
      </c>
      <c r="V392">
        <v>0</v>
      </c>
      <c r="W392">
        <v>0</v>
      </c>
      <c r="X392" s="33">
        <v>0</v>
      </c>
      <c r="Y392">
        <v>1</v>
      </c>
      <c r="AA392" s="33">
        <v>1</v>
      </c>
    </row>
    <row r="393" spans="1:27">
      <c r="A393" s="33">
        <v>2</v>
      </c>
      <c r="B393">
        <v>71</v>
      </c>
      <c r="C393" s="33">
        <v>1</v>
      </c>
      <c r="D393" s="33">
        <v>155.19999999999999</v>
      </c>
      <c r="E393">
        <v>48.1</v>
      </c>
      <c r="F393">
        <v>20</v>
      </c>
      <c r="G393">
        <v>82</v>
      </c>
      <c r="H393" s="33">
        <v>103</v>
      </c>
      <c r="I393">
        <v>71</v>
      </c>
      <c r="J393" s="33">
        <v>13.2</v>
      </c>
      <c r="K393">
        <v>41.9</v>
      </c>
      <c r="L393" s="33">
        <v>84</v>
      </c>
      <c r="M393">
        <v>5.0999999999999996</v>
      </c>
      <c r="N393" s="33">
        <v>48</v>
      </c>
      <c r="O393">
        <v>59</v>
      </c>
      <c r="P393">
        <v>192</v>
      </c>
      <c r="Q393" s="33">
        <v>94</v>
      </c>
      <c r="R393">
        <v>137</v>
      </c>
      <c r="S393">
        <v>61</v>
      </c>
      <c r="T393" s="33">
        <v>0.67</v>
      </c>
      <c r="U393" s="33">
        <v>1</v>
      </c>
      <c r="V393">
        <v>0</v>
      </c>
      <c r="W393">
        <v>0</v>
      </c>
      <c r="X393" s="33">
        <v>0</v>
      </c>
      <c r="Y393">
        <v>2</v>
      </c>
      <c r="Z393">
        <v>2</v>
      </c>
      <c r="AA393" s="33">
        <v>1</v>
      </c>
    </row>
    <row r="394" spans="1:27">
      <c r="A394" s="33">
        <v>2</v>
      </c>
      <c r="B394">
        <v>71</v>
      </c>
      <c r="C394" s="33">
        <v>1</v>
      </c>
      <c r="D394" s="33">
        <v>153.30000000000001</v>
      </c>
      <c r="E394">
        <v>51.8</v>
      </c>
      <c r="F394">
        <v>22</v>
      </c>
      <c r="G394">
        <v>89.2</v>
      </c>
      <c r="H394" s="33">
        <v>113</v>
      </c>
      <c r="I394">
        <v>70</v>
      </c>
      <c r="J394" s="33">
        <v>12.3</v>
      </c>
      <c r="K394">
        <v>39.299999999999997</v>
      </c>
      <c r="L394" s="33">
        <v>92</v>
      </c>
      <c r="M394">
        <v>5.8</v>
      </c>
      <c r="N394" s="33">
        <v>17</v>
      </c>
      <c r="O394">
        <v>13</v>
      </c>
      <c r="P394">
        <v>16</v>
      </c>
      <c r="Q394" s="33">
        <v>99</v>
      </c>
      <c r="R394">
        <v>96</v>
      </c>
      <c r="S394">
        <v>73</v>
      </c>
      <c r="T394" s="33">
        <v>0.48</v>
      </c>
      <c r="U394" s="33">
        <v>0</v>
      </c>
      <c r="V394">
        <v>0</v>
      </c>
      <c r="W394">
        <v>0</v>
      </c>
      <c r="X394" s="33">
        <v>0</v>
      </c>
      <c r="Y394">
        <v>1</v>
      </c>
      <c r="Z394">
        <v>1</v>
      </c>
      <c r="AA394" s="33">
        <v>1</v>
      </c>
    </row>
    <row r="395" spans="1:27">
      <c r="A395" s="33">
        <v>2</v>
      </c>
      <c r="B395">
        <v>71</v>
      </c>
      <c r="C395" s="33">
        <v>1</v>
      </c>
      <c r="D395" s="33">
        <v>153.19999999999999</v>
      </c>
      <c r="E395">
        <v>48.2</v>
      </c>
      <c r="F395">
        <v>20.5</v>
      </c>
      <c r="G395">
        <v>81.5</v>
      </c>
      <c r="H395" s="33">
        <v>118</v>
      </c>
      <c r="I395">
        <v>65</v>
      </c>
      <c r="J395" s="33">
        <v>11.8</v>
      </c>
      <c r="K395">
        <v>36.700000000000003</v>
      </c>
      <c r="L395" s="33">
        <v>83</v>
      </c>
      <c r="M395">
        <v>5.5</v>
      </c>
      <c r="N395" s="33">
        <v>25</v>
      </c>
      <c r="O395">
        <v>13</v>
      </c>
      <c r="P395">
        <v>30</v>
      </c>
      <c r="Q395" s="33">
        <v>147</v>
      </c>
      <c r="R395">
        <v>183</v>
      </c>
      <c r="S395">
        <v>58</v>
      </c>
      <c r="T395" s="33">
        <v>0.6</v>
      </c>
      <c r="U395" s="33">
        <v>0</v>
      </c>
      <c r="V395">
        <v>0</v>
      </c>
      <c r="W395">
        <v>0</v>
      </c>
      <c r="X395" s="33">
        <v>0</v>
      </c>
      <c r="Y395">
        <v>1</v>
      </c>
      <c r="Z395">
        <v>1</v>
      </c>
      <c r="AA395" s="33">
        <v>1</v>
      </c>
    </row>
    <row r="396" spans="1:27">
      <c r="A396" s="33">
        <v>2</v>
      </c>
      <c r="B396">
        <v>71</v>
      </c>
      <c r="C396" s="33">
        <v>1</v>
      </c>
      <c r="D396" s="33">
        <v>153</v>
      </c>
      <c r="E396">
        <v>54.2</v>
      </c>
      <c r="F396">
        <v>23.2</v>
      </c>
      <c r="G396">
        <v>80.099999999999994</v>
      </c>
      <c r="H396" s="33">
        <v>134</v>
      </c>
      <c r="I396">
        <v>83</v>
      </c>
      <c r="J396" s="33">
        <v>14.1</v>
      </c>
      <c r="K396">
        <v>44.7</v>
      </c>
      <c r="L396" s="33">
        <v>89</v>
      </c>
      <c r="M396">
        <v>5.5</v>
      </c>
      <c r="N396" s="33">
        <v>23</v>
      </c>
      <c r="O396">
        <v>25</v>
      </c>
      <c r="P396">
        <v>25</v>
      </c>
      <c r="Q396" s="33">
        <v>186</v>
      </c>
      <c r="R396">
        <v>126</v>
      </c>
      <c r="S396">
        <v>57</v>
      </c>
      <c r="T396" s="33">
        <v>0.64</v>
      </c>
      <c r="U396" s="33">
        <v>1</v>
      </c>
      <c r="V396">
        <v>0</v>
      </c>
      <c r="W396">
        <v>1</v>
      </c>
      <c r="X396" s="33">
        <v>0</v>
      </c>
      <c r="Y396">
        <v>1</v>
      </c>
      <c r="Z396">
        <v>1</v>
      </c>
      <c r="AA396" s="33">
        <v>1</v>
      </c>
    </row>
    <row r="397" spans="1:27">
      <c r="A397" s="33">
        <v>2</v>
      </c>
      <c r="B397">
        <v>72</v>
      </c>
      <c r="C397" s="33">
        <v>1</v>
      </c>
      <c r="D397" s="33">
        <v>146.69999999999999</v>
      </c>
      <c r="E397">
        <v>54</v>
      </c>
      <c r="F397">
        <v>25.1</v>
      </c>
      <c r="G397">
        <v>86.5</v>
      </c>
      <c r="H397" s="33">
        <v>119</v>
      </c>
      <c r="I397">
        <v>79</v>
      </c>
      <c r="J397" s="33">
        <v>12.8</v>
      </c>
      <c r="K397">
        <v>39.700000000000003</v>
      </c>
      <c r="L397" s="33">
        <v>91</v>
      </c>
      <c r="M397">
        <v>6.3</v>
      </c>
      <c r="N397" s="33">
        <v>19</v>
      </c>
      <c r="O397">
        <v>15</v>
      </c>
      <c r="P397">
        <v>20</v>
      </c>
      <c r="Q397" s="33">
        <v>121</v>
      </c>
      <c r="R397">
        <v>170</v>
      </c>
      <c r="S397">
        <v>70</v>
      </c>
      <c r="T397" s="33">
        <v>0.64</v>
      </c>
      <c r="U397" s="33">
        <v>0</v>
      </c>
      <c r="V397">
        <v>0</v>
      </c>
      <c r="W397">
        <v>0</v>
      </c>
      <c r="X397" s="33">
        <v>0</v>
      </c>
      <c r="Y397">
        <v>1</v>
      </c>
      <c r="AA397" s="33">
        <v>0</v>
      </c>
    </row>
    <row r="398" spans="1:27">
      <c r="A398" s="33">
        <v>2</v>
      </c>
      <c r="B398">
        <v>72</v>
      </c>
      <c r="C398" s="33">
        <v>1</v>
      </c>
      <c r="D398" s="33">
        <v>154.4</v>
      </c>
      <c r="E398">
        <v>53</v>
      </c>
      <c r="F398">
        <v>22.2</v>
      </c>
      <c r="G398">
        <v>77.5</v>
      </c>
      <c r="H398" s="33">
        <v>96</v>
      </c>
      <c r="I398">
        <v>70</v>
      </c>
      <c r="J398" s="33">
        <v>12.9</v>
      </c>
      <c r="K398">
        <v>41.2</v>
      </c>
      <c r="L398" s="33">
        <v>90</v>
      </c>
      <c r="M398">
        <v>5.8</v>
      </c>
      <c r="N398" s="33">
        <v>29</v>
      </c>
      <c r="O398">
        <v>19</v>
      </c>
      <c r="P398">
        <v>13</v>
      </c>
      <c r="Q398" s="33">
        <v>91</v>
      </c>
      <c r="R398">
        <v>131</v>
      </c>
      <c r="S398">
        <v>72</v>
      </c>
      <c r="T398" s="33">
        <v>0.7</v>
      </c>
      <c r="U398" s="33">
        <v>0</v>
      </c>
      <c r="V398">
        <v>0</v>
      </c>
      <c r="W398">
        <v>0</v>
      </c>
      <c r="X398" s="33">
        <v>0</v>
      </c>
      <c r="Y398">
        <v>1</v>
      </c>
      <c r="AA398" s="33">
        <v>1</v>
      </c>
    </row>
    <row r="399" spans="1:27">
      <c r="A399" s="33">
        <v>2</v>
      </c>
      <c r="B399">
        <v>72</v>
      </c>
      <c r="C399" s="33">
        <v>1</v>
      </c>
      <c r="D399" s="33">
        <v>155.6</v>
      </c>
      <c r="E399">
        <v>58.2</v>
      </c>
      <c r="F399">
        <v>24</v>
      </c>
      <c r="G399">
        <v>92</v>
      </c>
      <c r="H399" s="33">
        <v>94</v>
      </c>
      <c r="I399">
        <v>63</v>
      </c>
      <c r="J399" s="33">
        <v>12.5</v>
      </c>
      <c r="K399">
        <v>39.700000000000003</v>
      </c>
      <c r="L399" s="33">
        <v>88</v>
      </c>
      <c r="M399">
        <v>5.6</v>
      </c>
      <c r="N399" s="33">
        <v>17</v>
      </c>
      <c r="O399">
        <v>10</v>
      </c>
      <c r="P399">
        <v>13</v>
      </c>
      <c r="Q399" s="33">
        <v>96</v>
      </c>
      <c r="R399">
        <v>127</v>
      </c>
      <c r="S399">
        <v>72</v>
      </c>
      <c r="T399" s="33">
        <v>0.56999999999999995</v>
      </c>
      <c r="U399" s="33">
        <v>0</v>
      </c>
      <c r="V399">
        <v>0</v>
      </c>
      <c r="W399">
        <v>0</v>
      </c>
      <c r="X399" s="33">
        <v>0</v>
      </c>
      <c r="Y399">
        <v>1</v>
      </c>
      <c r="AA399" s="33">
        <v>1</v>
      </c>
    </row>
    <row r="400" spans="1:27">
      <c r="A400" s="33">
        <v>2</v>
      </c>
      <c r="B400">
        <v>72</v>
      </c>
      <c r="C400" s="33">
        <v>1</v>
      </c>
      <c r="D400" s="33">
        <v>146.4</v>
      </c>
      <c r="E400">
        <v>56.6</v>
      </c>
      <c r="F400">
        <v>26.4</v>
      </c>
      <c r="G400">
        <v>82.2</v>
      </c>
      <c r="H400" s="33">
        <v>115</v>
      </c>
      <c r="I400">
        <v>79</v>
      </c>
      <c r="J400" s="33">
        <v>12.7</v>
      </c>
      <c r="K400">
        <v>40</v>
      </c>
      <c r="L400" s="33">
        <v>95</v>
      </c>
      <c r="M400">
        <v>5.4</v>
      </c>
      <c r="N400" s="33">
        <v>18</v>
      </c>
      <c r="O400">
        <v>16</v>
      </c>
      <c r="P400">
        <v>10</v>
      </c>
      <c r="Q400" s="33">
        <v>55</v>
      </c>
      <c r="R400">
        <v>130</v>
      </c>
      <c r="S400">
        <v>61</v>
      </c>
      <c r="T400" s="33">
        <v>0.6</v>
      </c>
      <c r="U400" s="33">
        <v>0</v>
      </c>
      <c r="V400">
        <v>0</v>
      </c>
      <c r="W400">
        <v>1</v>
      </c>
      <c r="X400" s="33">
        <v>0</v>
      </c>
      <c r="Y400">
        <v>1</v>
      </c>
      <c r="AA400" s="33">
        <v>1</v>
      </c>
    </row>
    <row r="401" spans="1:27">
      <c r="A401" s="33">
        <v>2</v>
      </c>
      <c r="B401">
        <v>72</v>
      </c>
      <c r="C401" s="33">
        <v>1</v>
      </c>
      <c r="D401" s="33">
        <v>155.30000000000001</v>
      </c>
      <c r="E401">
        <v>58.8</v>
      </c>
      <c r="F401">
        <v>24.4</v>
      </c>
      <c r="G401">
        <v>85</v>
      </c>
      <c r="H401" s="33">
        <v>135</v>
      </c>
      <c r="I401">
        <v>67</v>
      </c>
      <c r="J401" s="33">
        <v>12.1</v>
      </c>
      <c r="K401">
        <v>37.4</v>
      </c>
      <c r="L401" s="33">
        <v>88</v>
      </c>
      <c r="M401">
        <v>5.6</v>
      </c>
      <c r="N401" s="33">
        <v>20</v>
      </c>
      <c r="O401">
        <v>17</v>
      </c>
      <c r="P401">
        <v>11</v>
      </c>
      <c r="Q401" s="33">
        <v>149</v>
      </c>
      <c r="R401">
        <v>127</v>
      </c>
      <c r="S401">
        <v>48</v>
      </c>
      <c r="T401" s="33">
        <v>0.7</v>
      </c>
      <c r="U401" s="33">
        <v>0</v>
      </c>
      <c r="V401">
        <v>0</v>
      </c>
      <c r="W401">
        <v>1</v>
      </c>
      <c r="X401" s="33">
        <v>0</v>
      </c>
      <c r="Y401">
        <v>1</v>
      </c>
      <c r="AA401" s="33">
        <v>1</v>
      </c>
    </row>
    <row r="402" spans="1:27">
      <c r="A402" s="33">
        <v>2</v>
      </c>
      <c r="B402">
        <v>72</v>
      </c>
      <c r="C402" s="33">
        <v>1</v>
      </c>
      <c r="D402" s="33">
        <v>154.30000000000001</v>
      </c>
      <c r="E402">
        <v>51.5</v>
      </c>
      <c r="F402">
        <v>21.6</v>
      </c>
      <c r="G402">
        <v>79.2</v>
      </c>
      <c r="H402" s="33">
        <v>109</v>
      </c>
      <c r="I402">
        <v>72</v>
      </c>
      <c r="J402" s="33">
        <v>13.5</v>
      </c>
      <c r="K402">
        <v>42.5</v>
      </c>
      <c r="L402" s="33">
        <v>86</v>
      </c>
      <c r="M402">
        <v>5.5</v>
      </c>
      <c r="N402" s="33">
        <v>21</v>
      </c>
      <c r="O402">
        <v>17</v>
      </c>
      <c r="P402">
        <v>17</v>
      </c>
      <c r="Q402" s="33">
        <v>79</v>
      </c>
      <c r="R402">
        <v>123</v>
      </c>
      <c r="S402">
        <v>100</v>
      </c>
      <c r="T402" s="33">
        <v>0.86</v>
      </c>
      <c r="U402" s="33">
        <v>1</v>
      </c>
      <c r="V402">
        <v>0</v>
      </c>
      <c r="W402">
        <v>0</v>
      </c>
      <c r="X402" s="33">
        <v>0</v>
      </c>
      <c r="Y402">
        <v>2</v>
      </c>
      <c r="Z402">
        <v>2</v>
      </c>
      <c r="AA402" s="33">
        <v>1</v>
      </c>
    </row>
    <row r="403" spans="1:27">
      <c r="A403" s="33">
        <v>2</v>
      </c>
      <c r="B403">
        <v>72</v>
      </c>
      <c r="C403" s="33">
        <v>1</v>
      </c>
      <c r="D403" s="33">
        <v>142.6</v>
      </c>
      <c r="E403">
        <v>46</v>
      </c>
      <c r="F403">
        <v>22.6</v>
      </c>
      <c r="G403">
        <v>74.3</v>
      </c>
      <c r="H403" s="33">
        <v>101</v>
      </c>
      <c r="I403">
        <v>66</v>
      </c>
      <c r="J403" s="33">
        <v>10.9</v>
      </c>
      <c r="K403">
        <v>35.700000000000003</v>
      </c>
      <c r="L403" s="33">
        <v>84</v>
      </c>
      <c r="M403">
        <v>5.4</v>
      </c>
      <c r="N403" s="33">
        <v>20</v>
      </c>
      <c r="O403">
        <v>11</v>
      </c>
      <c r="P403">
        <v>9</v>
      </c>
      <c r="Q403" s="33">
        <v>76</v>
      </c>
      <c r="R403">
        <v>166</v>
      </c>
      <c r="S403">
        <v>67</v>
      </c>
      <c r="T403" s="33">
        <v>0.56999999999999995</v>
      </c>
      <c r="U403" s="33">
        <v>0</v>
      </c>
      <c r="V403">
        <v>0</v>
      </c>
      <c r="W403">
        <v>1</v>
      </c>
      <c r="X403" s="33">
        <v>0</v>
      </c>
      <c r="Y403">
        <v>2</v>
      </c>
      <c r="Z403">
        <v>1</v>
      </c>
      <c r="AA403" s="33">
        <v>0</v>
      </c>
    </row>
    <row r="404" spans="1:27">
      <c r="A404" s="33">
        <v>2</v>
      </c>
      <c r="B404">
        <v>72</v>
      </c>
      <c r="C404" s="33">
        <v>1</v>
      </c>
      <c r="D404" s="33">
        <v>150.69999999999999</v>
      </c>
      <c r="E404">
        <v>50.4</v>
      </c>
      <c r="F404">
        <v>22.2</v>
      </c>
      <c r="G404">
        <v>80</v>
      </c>
      <c r="H404" s="33">
        <v>134</v>
      </c>
      <c r="I404">
        <v>85</v>
      </c>
      <c r="J404" s="33">
        <v>13.1</v>
      </c>
      <c r="K404">
        <v>41.2</v>
      </c>
      <c r="L404" s="33">
        <v>90</v>
      </c>
      <c r="M404">
        <v>5.9</v>
      </c>
      <c r="N404" s="33">
        <v>23</v>
      </c>
      <c r="O404">
        <v>14</v>
      </c>
      <c r="P404">
        <v>13</v>
      </c>
      <c r="Q404" s="33">
        <v>121</v>
      </c>
      <c r="R404">
        <v>145</v>
      </c>
      <c r="S404">
        <v>59</v>
      </c>
      <c r="T404" s="33">
        <v>0.72</v>
      </c>
      <c r="U404" s="33">
        <v>0</v>
      </c>
      <c r="V404">
        <v>0</v>
      </c>
      <c r="W404">
        <v>1</v>
      </c>
      <c r="X404" s="33">
        <v>0</v>
      </c>
      <c r="Y404">
        <v>1</v>
      </c>
      <c r="Z404">
        <v>1</v>
      </c>
      <c r="AA404" s="33">
        <v>0</v>
      </c>
    </row>
    <row r="405" spans="1:27">
      <c r="A405" s="33">
        <v>2</v>
      </c>
      <c r="B405">
        <v>72</v>
      </c>
      <c r="C405" s="33">
        <v>1</v>
      </c>
      <c r="D405" s="33">
        <v>148</v>
      </c>
      <c r="E405">
        <v>53.9</v>
      </c>
      <c r="F405">
        <v>24.6</v>
      </c>
      <c r="G405">
        <v>87</v>
      </c>
      <c r="H405" s="33">
        <v>148</v>
      </c>
      <c r="I405">
        <v>92</v>
      </c>
      <c r="J405" s="33">
        <v>14.6</v>
      </c>
      <c r="K405">
        <v>47</v>
      </c>
      <c r="L405" s="33">
        <v>88</v>
      </c>
      <c r="M405">
        <v>5.9</v>
      </c>
      <c r="N405" s="33">
        <v>20</v>
      </c>
      <c r="O405">
        <v>23</v>
      </c>
      <c r="P405">
        <v>19</v>
      </c>
      <c r="Q405" s="33">
        <v>105</v>
      </c>
      <c r="R405">
        <v>128</v>
      </c>
      <c r="S405">
        <v>66</v>
      </c>
      <c r="T405" s="33">
        <v>0.55000000000000004</v>
      </c>
      <c r="U405" s="33">
        <v>0</v>
      </c>
      <c r="V405">
        <v>0</v>
      </c>
      <c r="W405">
        <v>0</v>
      </c>
      <c r="X405" s="33">
        <v>0</v>
      </c>
      <c r="Y405">
        <v>2</v>
      </c>
      <c r="Z405">
        <v>1</v>
      </c>
      <c r="AA405" s="33">
        <v>1</v>
      </c>
    </row>
    <row r="406" spans="1:27">
      <c r="A406" s="33">
        <v>2</v>
      </c>
      <c r="B406">
        <v>72</v>
      </c>
      <c r="C406" s="33">
        <v>1</v>
      </c>
      <c r="D406" s="33">
        <v>153.1</v>
      </c>
      <c r="E406">
        <v>52.4</v>
      </c>
      <c r="F406">
        <v>22.4</v>
      </c>
      <c r="G406">
        <v>79</v>
      </c>
      <c r="H406" s="33">
        <v>119</v>
      </c>
      <c r="I406">
        <v>67</v>
      </c>
      <c r="J406" s="33">
        <v>13.2</v>
      </c>
      <c r="K406">
        <v>42.4</v>
      </c>
      <c r="L406" s="33">
        <v>97</v>
      </c>
      <c r="M406">
        <v>6.2</v>
      </c>
      <c r="N406" s="33">
        <v>17</v>
      </c>
      <c r="O406">
        <v>6</v>
      </c>
      <c r="P406">
        <v>18</v>
      </c>
      <c r="Q406" s="33">
        <v>113</v>
      </c>
      <c r="R406">
        <v>96</v>
      </c>
      <c r="S406">
        <v>40</v>
      </c>
      <c r="T406" s="33">
        <v>0.48</v>
      </c>
      <c r="U406" s="33">
        <v>0</v>
      </c>
      <c r="V406">
        <v>0</v>
      </c>
      <c r="W406">
        <v>0</v>
      </c>
      <c r="X406" s="33">
        <v>0</v>
      </c>
      <c r="Y406">
        <v>2</v>
      </c>
      <c r="Z406">
        <v>1</v>
      </c>
      <c r="AA406" s="33">
        <v>1</v>
      </c>
    </row>
    <row r="407" spans="1:27">
      <c r="A407" s="33">
        <v>2</v>
      </c>
      <c r="B407">
        <v>72</v>
      </c>
      <c r="C407" s="33">
        <v>1</v>
      </c>
      <c r="D407" s="33">
        <v>154</v>
      </c>
      <c r="E407">
        <v>45.6</v>
      </c>
      <c r="F407">
        <v>19.2</v>
      </c>
      <c r="G407">
        <v>82.5</v>
      </c>
      <c r="H407" s="33">
        <v>117</v>
      </c>
      <c r="I407">
        <v>78</v>
      </c>
      <c r="J407" s="33">
        <v>13.7</v>
      </c>
      <c r="K407">
        <v>43.5</v>
      </c>
      <c r="L407" s="33">
        <v>92</v>
      </c>
      <c r="M407">
        <v>5.4</v>
      </c>
      <c r="N407" s="33">
        <v>18</v>
      </c>
      <c r="O407">
        <v>19</v>
      </c>
      <c r="P407">
        <v>14</v>
      </c>
      <c r="Q407" s="33">
        <v>88</v>
      </c>
      <c r="R407">
        <v>139</v>
      </c>
      <c r="S407">
        <v>56</v>
      </c>
      <c r="T407" s="33">
        <v>0.56999999999999995</v>
      </c>
      <c r="U407" s="33">
        <v>0</v>
      </c>
      <c r="V407">
        <v>0</v>
      </c>
      <c r="W407">
        <v>0</v>
      </c>
      <c r="X407" s="33">
        <v>0</v>
      </c>
      <c r="Y407">
        <v>1</v>
      </c>
      <c r="Z407">
        <v>1</v>
      </c>
      <c r="AA407" s="33">
        <v>1</v>
      </c>
    </row>
    <row r="408" spans="1:27">
      <c r="A408" s="33">
        <v>2</v>
      </c>
      <c r="B408">
        <v>72</v>
      </c>
      <c r="C408" s="33">
        <v>1</v>
      </c>
      <c r="D408" s="33">
        <v>143.9</v>
      </c>
      <c r="E408">
        <v>49.6</v>
      </c>
      <c r="F408">
        <v>24</v>
      </c>
      <c r="G408">
        <v>75.5</v>
      </c>
      <c r="H408" s="33">
        <v>136</v>
      </c>
      <c r="I408">
        <v>50</v>
      </c>
      <c r="J408" s="33">
        <v>13.7</v>
      </c>
      <c r="K408">
        <v>44.7</v>
      </c>
      <c r="L408" s="33">
        <v>112</v>
      </c>
      <c r="M408">
        <v>7.3</v>
      </c>
      <c r="N408" s="33">
        <v>34</v>
      </c>
      <c r="O408">
        <v>24</v>
      </c>
      <c r="P408">
        <v>43</v>
      </c>
      <c r="Q408" s="33">
        <v>283</v>
      </c>
      <c r="R408">
        <v>128</v>
      </c>
      <c r="S408">
        <v>53</v>
      </c>
      <c r="T408" s="33">
        <v>0.6</v>
      </c>
      <c r="U408" s="33">
        <v>0</v>
      </c>
      <c r="V408">
        <v>0</v>
      </c>
      <c r="W408">
        <v>0</v>
      </c>
      <c r="X408" s="33">
        <v>0</v>
      </c>
      <c r="Y408">
        <v>1</v>
      </c>
      <c r="Z408">
        <v>1</v>
      </c>
      <c r="AA408" s="33">
        <v>1</v>
      </c>
    </row>
    <row r="409" spans="1:27">
      <c r="A409" s="33">
        <v>2</v>
      </c>
      <c r="B409">
        <v>72</v>
      </c>
      <c r="C409" s="33">
        <v>1</v>
      </c>
      <c r="D409" s="33">
        <v>156.5</v>
      </c>
      <c r="E409">
        <v>44.4</v>
      </c>
      <c r="F409">
        <v>18.100000000000001</v>
      </c>
      <c r="G409">
        <v>71.5</v>
      </c>
      <c r="H409" s="33">
        <v>135</v>
      </c>
      <c r="I409">
        <v>81</v>
      </c>
      <c r="J409" s="33">
        <v>12.7</v>
      </c>
      <c r="K409">
        <v>41.3</v>
      </c>
      <c r="L409" s="33">
        <v>106</v>
      </c>
      <c r="M409">
        <v>5.9</v>
      </c>
      <c r="N409" s="33">
        <v>24</v>
      </c>
      <c r="O409">
        <v>17</v>
      </c>
      <c r="P409">
        <v>17</v>
      </c>
      <c r="Q409" s="33">
        <v>78</v>
      </c>
      <c r="R409">
        <v>91</v>
      </c>
      <c r="S409">
        <v>76</v>
      </c>
      <c r="T409" s="33">
        <v>0.56000000000000005</v>
      </c>
      <c r="U409" s="33">
        <v>1</v>
      </c>
      <c r="V409">
        <v>0</v>
      </c>
      <c r="W409">
        <v>0</v>
      </c>
      <c r="X409" s="33">
        <v>0</v>
      </c>
      <c r="Y409">
        <v>2</v>
      </c>
      <c r="Z409">
        <v>1</v>
      </c>
      <c r="AA409" s="33">
        <v>1</v>
      </c>
    </row>
    <row r="410" spans="1:27">
      <c r="A410" s="33">
        <v>2</v>
      </c>
      <c r="B410">
        <v>73</v>
      </c>
      <c r="C410" s="33">
        <v>1</v>
      </c>
      <c r="D410" s="33">
        <v>145.6</v>
      </c>
      <c r="E410">
        <v>40.799999999999997</v>
      </c>
      <c r="F410">
        <v>19.2</v>
      </c>
      <c r="G410">
        <v>76</v>
      </c>
      <c r="H410" s="33">
        <v>115</v>
      </c>
      <c r="I410">
        <v>73</v>
      </c>
      <c r="J410" s="33">
        <v>11.6</v>
      </c>
      <c r="K410">
        <v>38.799999999999997</v>
      </c>
      <c r="L410" s="33">
        <v>92</v>
      </c>
      <c r="M410">
        <v>5.5</v>
      </c>
      <c r="N410" s="33">
        <v>21</v>
      </c>
      <c r="O410">
        <v>16</v>
      </c>
      <c r="P410">
        <v>19</v>
      </c>
      <c r="Q410" s="33">
        <v>99</v>
      </c>
      <c r="R410">
        <v>109</v>
      </c>
      <c r="S410">
        <v>60</v>
      </c>
      <c r="T410" s="33">
        <v>0.53</v>
      </c>
      <c r="U410" s="33">
        <v>0</v>
      </c>
      <c r="V410">
        <v>0</v>
      </c>
      <c r="W410">
        <v>0</v>
      </c>
      <c r="X410" s="33">
        <v>0</v>
      </c>
      <c r="Y410">
        <v>1</v>
      </c>
      <c r="AA410" s="33">
        <v>1</v>
      </c>
    </row>
    <row r="411" spans="1:27">
      <c r="A411" s="33">
        <v>2</v>
      </c>
      <c r="B411">
        <v>73</v>
      </c>
      <c r="C411" s="33">
        <v>1</v>
      </c>
      <c r="D411" s="33">
        <v>152.80000000000001</v>
      </c>
      <c r="E411">
        <v>56.3</v>
      </c>
      <c r="F411">
        <v>24.1</v>
      </c>
      <c r="G411">
        <v>85.7</v>
      </c>
      <c r="H411" s="33">
        <v>173</v>
      </c>
      <c r="I411">
        <v>78</v>
      </c>
      <c r="J411" s="33">
        <v>11.6</v>
      </c>
      <c r="K411">
        <v>37.6</v>
      </c>
      <c r="L411" s="33">
        <v>86</v>
      </c>
      <c r="M411">
        <v>5.9</v>
      </c>
      <c r="N411" s="33">
        <v>21</v>
      </c>
      <c r="O411">
        <v>10</v>
      </c>
      <c r="P411">
        <v>14</v>
      </c>
      <c r="Q411" s="33">
        <v>105</v>
      </c>
      <c r="R411">
        <v>118</v>
      </c>
      <c r="S411">
        <v>42</v>
      </c>
      <c r="T411" s="33">
        <v>0.78</v>
      </c>
      <c r="U411" s="33">
        <v>0</v>
      </c>
      <c r="V411">
        <v>0</v>
      </c>
      <c r="W411">
        <v>1</v>
      </c>
      <c r="X411" s="33">
        <v>0</v>
      </c>
      <c r="Y411">
        <v>1</v>
      </c>
      <c r="AA411" s="33">
        <v>1</v>
      </c>
    </row>
    <row r="412" spans="1:27">
      <c r="A412" s="33">
        <v>2</v>
      </c>
      <c r="B412">
        <v>73</v>
      </c>
      <c r="C412" s="33">
        <v>1</v>
      </c>
      <c r="D412" s="33">
        <v>152.69999999999999</v>
      </c>
      <c r="E412">
        <v>39.4</v>
      </c>
      <c r="F412">
        <v>16.899999999999999</v>
      </c>
      <c r="G412">
        <v>70.5</v>
      </c>
      <c r="H412" s="33">
        <v>103</v>
      </c>
      <c r="I412">
        <v>58</v>
      </c>
      <c r="J412" s="33">
        <v>14.2</v>
      </c>
      <c r="K412">
        <v>43.3</v>
      </c>
      <c r="L412" s="33">
        <v>85</v>
      </c>
      <c r="M412">
        <v>5.7</v>
      </c>
      <c r="N412" s="33">
        <v>24</v>
      </c>
      <c r="O412">
        <v>20</v>
      </c>
      <c r="P412">
        <v>12</v>
      </c>
      <c r="Q412" s="33">
        <v>49</v>
      </c>
      <c r="R412">
        <v>111</v>
      </c>
      <c r="S412">
        <v>75</v>
      </c>
      <c r="T412" s="33">
        <v>0.53</v>
      </c>
      <c r="U412" s="33">
        <v>0</v>
      </c>
      <c r="V412">
        <v>0</v>
      </c>
      <c r="W412">
        <v>0</v>
      </c>
      <c r="X412" s="33">
        <v>0</v>
      </c>
      <c r="Y412">
        <v>3</v>
      </c>
      <c r="Z412">
        <v>1</v>
      </c>
      <c r="AA412" s="33">
        <v>0</v>
      </c>
    </row>
    <row r="413" spans="1:27">
      <c r="A413" s="33">
        <v>2</v>
      </c>
      <c r="B413">
        <v>73</v>
      </c>
      <c r="C413" s="33">
        <v>1</v>
      </c>
      <c r="D413" s="33">
        <v>146.80000000000001</v>
      </c>
      <c r="E413">
        <v>41.9</v>
      </c>
      <c r="F413">
        <v>19.399999999999999</v>
      </c>
      <c r="G413">
        <v>74.3</v>
      </c>
      <c r="H413" s="33">
        <v>148</v>
      </c>
      <c r="I413">
        <v>70</v>
      </c>
      <c r="J413" s="33">
        <v>11.5</v>
      </c>
      <c r="K413">
        <v>37.799999999999997</v>
      </c>
      <c r="L413" s="33">
        <v>85</v>
      </c>
      <c r="M413">
        <v>5.8</v>
      </c>
      <c r="N413" s="33">
        <v>22</v>
      </c>
      <c r="O413">
        <v>15</v>
      </c>
      <c r="P413">
        <v>51</v>
      </c>
      <c r="Q413" s="33">
        <v>82</v>
      </c>
      <c r="R413">
        <v>132</v>
      </c>
      <c r="S413">
        <v>86</v>
      </c>
      <c r="T413" s="33">
        <v>0.65</v>
      </c>
      <c r="U413" s="33">
        <v>1</v>
      </c>
      <c r="V413">
        <v>0</v>
      </c>
      <c r="W413">
        <v>0</v>
      </c>
      <c r="X413" s="33">
        <v>0</v>
      </c>
      <c r="Y413">
        <v>1</v>
      </c>
      <c r="Z413">
        <v>1</v>
      </c>
      <c r="AA413" s="33">
        <v>0</v>
      </c>
    </row>
    <row r="414" spans="1:27">
      <c r="A414" s="33">
        <v>2</v>
      </c>
      <c r="B414">
        <v>73</v>
      </c>
      <c r="C414" s="33">
        <v>1</v>
      </c>
      <c r="D414" s="33">
        <v>147.9</v>
      </c>
      <c r="E414">
        <v>43.9</v>
      </c>
      <c r="F414">
        <v>20.100000000000001</v>
      </c>
      <c r="G414">
        <v>80.3</v>
      </c>
      <c r="H414" s="33">
        <v>167</v>
      </c>
      <c r="I414">
        <v>96</v>
      </c>
      <c r="J414" s="33">
        <v>13.3</v>
      </c>
      <c r="K414">
        <v>39.5</v>
      </c>
      <c r="L414" s="33">
        <v>122</v>
      </c>
      <c r="M414">
        <v>7</v>
      </c>
      <c r="N414" s="33">
        <v>24</v>
      </c>
      <c r="O414">
        <v>20</v>
      </c>
      <c r="P414">
        <v>25</v>
      </c>
      <c r="Q414" s="33">
        <v>120</v>
      </c>
      <c r="R414">
        <v>149</v>
      </c>
      <c r="S414">
        <v>57</v>
      </c>
      <c r="T414" s="33">
        <v>0.45</v>
      </c>
      <c r="U414" s="33">
        <v>0</v>
      </c>
      <c r="V414">
        <v>0</v>
      </c>
      <c r="W414">
        <v>1</v>
      </c>
      <c r="X414" s="33">
        <v>0</v>
      </c>
      <c r="Y414">
        <v>1</v>
      </c>
      <c r="Z414">
        <v>1</v>
      </c>
      <c r="AA414" s="33">
        <v>0</v>
      </c>
    </row>
    <row r="415" spans="1:27">
      <c r="A415" s="33">
        <v>2</v>
      </c>
      <c r="B415">
        <v>73</v>
      </c>
      <c r="C415" s="33">
        <v>1</v>
      </c>
      <c r="D415" s="33">
        <v>142</v>
      </c>
      <c r="E415">
        <v>49.4</v>
      </c>
      <c r="F415">
        <v>24.5</v>
      </c>
      <c r="G415">
        <v>79.5</v>
      </c>
      <c r="H415" s="33">
        <v>108</v>
      </c>
      <c r="I415">
        <v>60</v>
      </c>
      <c r="J415" s="33">
        <v>13.5</v>
      </c>
      <c r="K415">
        <v>42.7</v>
      </c>
      <c r="L415" s="33">
        <v>88</v>
      </c>
      <c r="M415">
        <v>5.8</v>
      </c>
      <c r="N415" s="33">
        <v>22</v>
      </c>
      <c r="O415">
        <v>16</v>
      </c>
      <c r="P415">
        <v>17</v>
      </c>
      <c r="Q415" s="33">
        <v>117</v>
      </c>
      <c r="R415">
        <v>161</v>
      </c>
      <c r="S415">
        <v>56</v>
      </c>
      <c r="T415" s="33">
        <v>0.61</v>
      </c>
      <c r="U415" s="33">
        <v>0</v>
      </c>
      <c r="V415">
        <v>0</v>
      </c>
      <c r="W415">
        <v>0</v>
      </c>
      <c r="X415" s="33">
        <v>0</v>
      </c>
      <c r="Y415">
        <v>1</v>
      </c>
      <c r="Z415">
        <v>1</v>
      </c>
      <c r="AA415" s="33">
        <v>1</v>
      </c>
    </row>
    <row r="416" spans="1:27">
      <c r="A416" s="33">
        <v>2</v>
      </c>
      <c r="B416">
        <v>73</v>
      </c>
      <c r="C416" s="33">
        <v>1</v>
      </c>
      <c r="D416" s="33">
        <v>151</v>
      </c>
      <c r="E416">
        <v>52.3</v>
      </c>
      <c r="F416">
        <v>22.9</v>
      </c>
      <c r="G416">
        <v>77.8</v>
      </c>
      <c r="H416" s="33">
        <v>147</v>
      </c>
      <c r="I416">
        <v>86</v>
      </c>
      <c r="J416" s="33">
        <v>11.8</v>
      </c>
      <c r="K416">
        <v>39.1</v>
      </c>
      <c r="L416" s="33">
        <v>87</v>
      </c>
      <c r="M416">
        <v>5.5</v>
      </c>
      <c r="N416" s="33">
        <v>25</v>
      </c>
      <c r="O416">
        <v>20</v>
      </c>
      <c r="P416">
        <v>23</v>
      </c>
      <c r="Q416" s="33">
        <v>64</v>
      </c>
      <c r="R416">
        <v>61</v>
      </c>
      <c r="S416">
        <v>95</v>
      </c>
      <c r="T416" s="33">
        <v>0.61</v>
      </c>
      <c r="U416" s="33">
        <v>1</v>
      </c>
      <c r="V416">
        <v>0</v>
      </c>
      <c r="W416">
        <v>0</v>
      </c>
      <c r="X416" s="33">
        <v>0</v>
      </c>
      <c r="Y416">
        <v>2</v>
      </c>
      <c r="Z416">
        <v>1</v>
      </c>
      <c r="AA416" s="33">
        <v>1</v>
      </c>
    </row>
    <row r="417" spans="1:28">
      <c r="A417" s="33">
        <v>2</v>
      </c>
      <c r="B417">
        <v>73</v>
      </c>
      <c r="C417" s="33">
        <v>1</v>
      </c>
      <c r="D417" s="33">
        <v>147</v>
      </c>
      <c r="E417">
        <v>49.4</v>
      </c>
      <c r="F417">
        <v>22.9</v>
      </c>
      <c r="G417">
        <v>85.2</v>
      </c>
      <c r="H417" s="33">
        <v>170</v>
      </c>
      <c r="I417">
        <v>77</v>
      </c>
      <c r="J417" s="33">
        <v>14.8</v>
      </c>
      <c r="K417">
        <v>47.7</v>
      </c>
      <c r="L417" s="33">
        <v>135</v>
      </c>
      <c r="M417">
        <v>7.8</v>
      </c>
      <c r="N417" s="33">
        <v>26</v>
      </c>
      <c r="O417">
        <v>26</v>
      </c>
      <c r="P417">
        <v>16</v>
      </c>
      <c r="Q417" s="33">
        <v>61</v>
      </c>
      <c r="R417">
        <v>123</v>
      </c>
      <c r="S417">
        <v>89</v>
      </c>
      <c r="T417" s="33">
        <v>0.69</v>
      </c>
      <c r="U417" s="33">
        <v>1</v>
      </c>
      <c r="V417">
        <v>1</v>
      </c>
      <c r="W417">
        <v>0</v>
      </c>
      <c r="X417" s="33">
        <v>0</v>
      </c>
      <c r="Y417">
        <v>1</v>
      </c>
      <c r="Z417">
        <v>1</v>
      </c>
      <c r="AA417" s="33">
        <v>1</v>
      </c>
    </row>
    <row r="418" spans="1:28">
      <c r="A418" s="33">
        <v>2</v>
      </c>
      <c r="B418">
        <v>74</v>
      </c>
      <c r="C418" s="33">
        <v>1</v>
      </c>
      <c r="D418" s="33">
        <v>149.69999999999999</v>
      </c>
      <c r="E418">
        <v>52.9</v>
      </c>
      <c r="F418">
        <v>23.6</v>
      </c>
      <c r="G418">
        <v>85.5</v>
      </c>
      <c r="H418" s="33">
        <v>139</v>
      </c>
      <c r="I418">
        <v>71</v>
      </c>
      <c r="J418" s="33">
        <v>13.3</v>
      </c>
      <c r="K418">
        <v>43.5</v>
      </c>
      <c r="L418" s="33">
        <v>148</v>
      </c>
      <c r="M418">
        <v>6.5</v>
      </c>
      <c r="N418" s="33">
        <v>33</v>
      </c>
      <c r="O418">
        <v>30</v>
      </c>
      <c r="P418">
        <v>33</v>
      </c>
      <c r="Q418" s="33">
        <v>134</v>
      </c>
      <c r="R418">
        <v>139</v>
      </c>
      <c r="S418">
        <v>64</v>
      </c>
      <c r="T418" s="33">
        <v>0.61</v>
      </c>
      <c r="U418" s="33">
        <v>1</v>
      </c>
      <c r="V418">
        <v>1</v>
      </c>
      <c r="W418">
        <v>0</v>
      </c>
      <c r="X418" s="33">
        <v>0</v>
      </c>
      <c r="Y418">
        <v>1</v>
      </c>
      <c r="AA418" s="33">
        <v>0</v>
      </c>
    </row>
    <row r="419" spans="1:28">
      <c r="A419" s="33">
        <v>2</v>
      </c>
      <c r="B419">
        <v>74</v>
      </c>
      <c r="C419" s="33">
        <v>1</v>
      </c>
      <c r="D419" s="33">
        <v>143.6</v>
      </c>
      <c r="E419">
        <v>54.5</v>
      </c>
      <c r="F419">
        <v>26.4</v>
      </c>
      <c r="G419">
        <v>88.3</v>
      </c>
      <c r="H419" s="33">
        <v>113</v>
      </c>
      <c r="I419">
        <v>65</v>
      </c>
      <c r="J419" s="33">
        <v>11.9</v>
      </c>
      <c r="K419">
        <v>36.5</v>
      </c>
      <c r="L419" s="33">
        <v>92</v>
      </c>
      <c r="M419">
        <v>5.8</v>
      </c>
      <c r="N419" s="33">
        <v>22</v>
      </c>
      <c r="O419">
        <v>21</v>
      </c>
      <c r="P419">
        <v>32</v>
      </c>
      <c r="Q419" s="33">
        <v>164</v>
      </c>
      <c r="R419">
        <v>140</v>
      </c>
      <c r="S419">
        <v>48</v>
      </c>
      <c r="T419" s="33">
        <v>0.81</v>
      </c>
      <c r="U419" s="33">
        <v>1</v>
      </c>
      <c r="V419">
        <v>0</v>
      </c>
      <c r="W419">
        <v>1</v>
      </c>
      <c r="X419" s="33">
        <v>0</v>
      </c>
      <c r="Y419">
        <v>1</v>
      </c>
      <c r="AA419" s="33">
        <v>0</v>
      </c>
    </row>
    <row r="420" spans="1:28">
      <c r="A420" s="33">
        <v>2</v>
      </c>
      <c r="B420">
        <v>74</v>
      </c>
      <c r="C420" s="33">
        <v>1</v>
      </c>
      <c r="D420" s="33">
        <v>152.6</v>
      </c>
      <c r="E420">
        <v>54.1</v>
      </c>
      <c r="F420">
        <v>23.2</v>
      </c>
      <c r="G420">
        <v>78.5</v>
      </c>
      <c r="H420" s="33">
        <v>131</v>
      </c>
      <c r="I420">
        <v>75</v>
      </c>
      <c r="J420" s="33">
        <v>12.5</v>
      </c>
      <c r="K420">
        <v>38.1</v>
      </c>
      <c r="L420" s="33">
        <v>102</v>
      </c>
      <c r="M420">
        <v>5.6</v>
      </c>
      <c r="N420" s="33">
        <v>24</v>
      </c>
      <c r="O420">
        <v>14</v>
      </c>
      <c r="P420">
        <v>14</v>
      </c>
      <c r="Q420" s="33">
        <v>80</v>
      </c>
      <c r="R420">
        <v>98</v>
      </c>
      <c r="S420">
        <v>60</v>
      </c>
      <c r="T420" s="33">
        <v>0.57999999999999996</v>
      </c>
      <c r="U420" s="33">
        <v>1</v>
      </c>
      <c r="V420">
        <v>0</v>
      </c>
      <c r="W420">
        <v>0</v>
      </c>
      <c r="X420" s="33">
        <v>0</v>
      </c>
      <c r="Y420">
        <v>1</v>
      </c>
      <c r="AA420" s="33">
        <v>1</v>
      </c>
    </row>
    <row r="421" spans="1:28">
      <c r="A421" s="33">
        <v>2</v>
      </c>
      <c r="B421">
        <v>74</v>
      </c>
      <c r="C421" s="33">
        <v>1</v>
      </c>
      <c r="D421" s="33">
        <v>146.4</v>
      </c>
      <c r="E421">
        <v>37.9</v>
      </c>
      <c r="F421">
        <v>17.7</v>
      </c>
      <c r="G421">
        <v>75</v>
      </c>
      <c r="H421" s="33">
        <v>140</v>
      </c>
      <c r="I421">
        <v>84</v>
      </c>
      <c r="J421" s="33">
        <v>12.8</v>
      </c>
      <c r="K421">
        <v>41</v>
      </c>
      <c r="L421" s="33">
        <v>82</v>
      </c>
      <c r="M421">
        <v>5.5</v>
      </c>
      <c r="N421" s="33">
        <v>24</v>
      </c>
      <c r="O421">
        <v>15</v>
      </c>
      <c r="P421">
        <v>22</v>
      </c>
      <c r="Q421" s="33">
        <v>140</v>
      </c>
      <c r="R421">
        <v>120</v>
      </c>
      <c r="S421">
        <v>70</v>
      </c>
      <c r="T421" s="33">
        <v>0.72</v>
      </c>
      <c r="U421" s="33">
        <v>0</v>
      </c>
      <c r="V421">
        <v>0</v>
      </c>
      <c r="W421">
        <v>1</v>
      </c>
      <c r="X421" s="33">
        <v>0</v>
      </c>
      <c r="Y421">
        <v>1</v>
      </c>
      <c r="AA421" s="33">
        <v>1</v>
      </c>
    </row>
    <row r="422" spans="1:28">
      <c r="A422" s="33">
        <v>2</v>
      </c>
      <c r="B422">
        <v>74</v>
      </c>
      <c r="C422" s="33">
        <v>1</v>
      </c>
      <c r="D422" s="33">
        <v>139.5</v>
      </c>
      <c r="E422">
        <v>47.4</v>
      </c>
      <c r="F422">
        <v>24.4</v>
      </c>
      <c r="G422">
        <v>83.4</v>
      </c>
      <c r="H422" s="33">
        <v>119</v>
      </c>
      <c r="I422">
        <v>63</v>
      </c>
      <c r="J422" s="33">
        <v>13.4</v>
      </c>
      <c r="K422">
        <v>42.1</v>
      </c>
      <c r="L422" s="33">
        <v>94</v>
      </c>
      <c r="M422">
        <v>5.7</v>
      </c>
      <c r="N422" s="33">
        <v>28</v>
      </c>
      <c r="O422">
        <v>20</v>
      </c>
      <c r="P422">
        <v>16</v>
      </c>
      <c r="Q422" s="33">
        <v>113</v>
      </c>
      <c r="R422">
        <v>144</v>
      </c>
      <c r="S422">
        <v>73</v>
      </c>
      <c r="T422" s="33">
        <v>0.53</v>
      </c>
      <c r="U422" s="33">
        <v>0</v>
      </c>
      <c r="V422">
        <v>0</v>
      </c>
      <c r="W422">
        <v>1</v>
      </c>
      <c r="X422" s="33">
        <v>0</v>
      </c>
      <c r="Y422">
        <v>1</v>
      </c>
      <c r="Z422">
        <v>1</v>
      </c>
      <c r="AA422" s="33">
        <v>0</v>
      </c>
    </row>
    <row r="423" spans="1:28">
      <c r="A423" s="33">
        <v>2</v>
      </c>
      <c r="B423">
        <v>74</v>
      </c>
      <c r="C423" s="33">
        <v>1</v>
      </c>
      <c r="D423" s="33">
        <v>156.19999999999999</v>
      </c>
      <c r="E423">
        <v>51.2</v>
      </c>
      <c r="F423">
        <v>21</v>
      </c>
      <c r="G423">
        <v>84.4</v>
      </c>
      <c r="H423" s="33">
        <v>149</v>
      </c>
      <c r="I423">
        <v>78</v>
      </c>
      <c r="J423" s="33">
        <v>10</v>
      </c>
      <c r="K423">
        <v>34.200000000000003</v>
      </c>
      <c r="L423" s="33">
        <v>169</v>
      </c>
      <c r="M423">
        <v>6.2</v>
      </c>
      <c r="N423" s="33">
        <v>13</v>
      </c>
      <c r="O423">
        <v>13</v>
      </c>
      <c r="P423">
        <v>10</v>
      </c>
      <c r="Q423" s="33">
        <v>111</v>
      </c>
      <c r="R423">
        <v>84</v>
      </c>
      <c r="S423">
        <v>33</v>
      </c>
      <c r="T423" s="33">
        <v>0.48</v>
      </c>
      <c r="U423" s="33">
        <v>0</v>
      </c>
      <c r="V423">
        <v>0</v>
      </c>
      <c r="W423">
        <v>0</v>
      </c>
      <c r="X423" s="33">
        <v>0</v>
      </c>
      <c r="Y423">
        <v>1</v>
      </c>
      <c r="Z423">
        <v>1</v>
      </c>
      <c r="AA423" s="33">
        <v>1</v>
      </c>
    </row>
    <row r="424" spans="1:28">
      <c r="A424" s="33">
        <v>2</v>
      </c>
      <c r="B424">
        <v>74</v>
      </c>
      <c r="C424" s="33">
        <v>1</v>
      </c>
      <c r="D424" s="33">
        <v>157</v>
      </c>
      <c r="E424">
        <v>62.3</v>
      </c>
      <c r="F424">
        <v>25.3</v>
      </c>
      <c r="G424">
        <v>89.5</v>
      </c>
      <c r="H424" s="33">
        <v>127</v>
      </c>
      <c r="I424">
        <v>80</v>
      </c>
      <c r="J424" s="33" t="s">
        <v>20</v>
      </c>
      <c r="K424" t="s">
        <v>20</v>
      </c>
      <c r="L424" s="33">
        <v>96</v>
      </c>
      <c r="M424" t="s">
        <v>180</v>
      </c>
      <c r="N424" s="33">
        <v>24</v>
      </c>
      <c r="O424">
        <v>20</v>
      </c>
      <c r="P424">
        <v>16</v>
      </c>
      <c r="Q424" s="33">
        <v>196</v>
      </c>
      <c r="R424">
        <v>124</v>
      </c>
      <c r="S424">
        <v>54</v>
      </c>
      <c r="T424" s="33" t="s">
        <v>20</v>
      </c>
      <c r="U424" s="33">
        <v>0</v>
      </c>
      <c r="V424">
        <v>0</v>
      </c>
      <c r="W424">
        <v>0</v>
      </c>
      <c r="X424" s="33">
        <v>0</v>
      </c>
      <c r="Y424">
        <v>1</v>
      </c>
      <c r="Z424">
        <v>1</v>
      </c>
      <c r="AA424" s="33">
        <v>1</v>
      </c>
    </row>
    <row r="425" spans="1:28">
      <c r="A425" s="33">
        <v>2</v>
      </c>
      <c r="B425">
        <v>74</v>
      </c>
      <c r="C425" s="33">
        <v>1</v>
      </c>
      <c r="D425" s="33">
        <v>142.6</v>
      </c>
      <c r="E425">
        <v>38.6</v>
      </c>
      <c r="F425">
        <v>19</v>
      </c>
      <c r="G425">
        <v>62.4</v>
      </c>
      <c r="H425" s="33">
        <v>143</v>
      </c>
      <c r="I425">
        <v>80</v>
      </c>
      <c r="J425" s="33">
        <v>12.3</v>
      </c>
      <c r="K425">
        <v>39.9</v>
      </c>
      <c r="L425" s="33">
        <v>76</v>
      </c>
      <c r="M425">
        <v>5.2</v>
      </c>
      <c r="N425" s="33">
        <v>24</v>
      </c>
      <c r="O425">
        <v>13</v>
      </c>
      <c r="P425">
        <v>15</v>
      </c>
      <c r="Q425" s="33">
        <v>53</v>
      </c>
      <c r="R425">
        <v>120</v>
      </c>
      <c r="S425">
        <v>82</v>
      </c>
      <c r="T425" s="33">
        <v>0.61</v>
      </c>
      <c r="U425" s="33">
        <v>1</v>
      </c>
      <c r="V425">
        <v>0</v>
      </c>
      <c r="W425">
        <v>0</v>
      </c>
      <c r="X425" s="33">
        <v>0</v>
      </c>
      <c r="Y425">
        <v>1</v>
      </c>
      <c r="Z425">
        <v>1</v>
      </c>
      <c r="AA425" s="33">
        <v>1</v>
      </c>
    </row>
    <row r="426" spans="1:28">
      <c r="A426" s="33">
        <v>2</v>
      </c>
      <c r="B426">
        <v>74</v>
      </c>
      <c r="C426" s="33">
        <v>1</v>
      </c>
      <c r="D426" s="33">
        <v>156.1</v>
      </c>
      <c r="E426">
        <v>49.3</v>
      </c>
      <c r="F426">
        <v>20.2</v>
      </c>
      <c r="G426">
        <v>80</v>
      </c>
      <c r="H426" s="33">
        <v>111</v>
      </c>
      <c r="I426">
        <v>68</v>
      </c>
      <c r="J426" s="33">
        <v>14.6</v>
      </c>
      <c r="K426">
        <v>46.7</v>
      </c>
      <c r="L426" s="33">
        <v>99</v>
      </c>
      <c r="M426">
        <v>6.1</v>
      </c>
      <c r="N426" s="33">
        <v>20</v>
      </c>
      <c r="O426">
        <v>18</v>
      </c>
      <c r="P426">
        <v>27</v>
      </c>
      <c r="Q426" s="33">
        <v>95</v>
      </c>
      <c r="R426">
        <v>145</v>
      </c>
      <c r="S426">
        <v>74</v>
      </c>
      <c r="T426" s="33">
        <v>0.64</v>
      </c>
      <c r="U426" s="33">
        <v>0</v>
      </c>
      <c r="V426">
        <v>0</v>
      </c>
      <c r="W426">
        <v>1</v>
      </c>
      <c r="X426" s="33">
        <v>0</v>
      </c>
      <c r="Y426">
        <v>2</v>
      </c>
      <c r="Z426">
        <v>1</v>
      </c>
      <c r="AA426" s="33">
        <v>1</v>
      </c>
    </row>
    <row r="427" spans="1:28">
      <c r="A427" s="33">
        <v>1</v>
      </c>
      <c r="B427">
        <v>27</v>
      </c>
      <c r="C427" s="33">
        <v>3</v>
      </c>
      <c r="D427" s="33">
        <v>177.5</v>
      </c>
      <c r="E427">
        <v>84.7</v>
      </c>
      <c r="F427">
        <v>26.9</v>
      </c>
      <c r="G427">
        <v>94</v>
      </c>
      <c r="H427" s="33">
        <v>126</v>
      </c>
      <c r="I427">
        <v>90</v>
      </c>
      <c r="J427" s="33">
        <v>16.3</v>
      </c>
      <c r="K427" t="s">
        <v>20</v>
      </c>
      <c r="L427" s="33">
        <v>78</v>
      </c>
      <c r="M427" t="s">
        <v>180</v>
      </c>
      <c r="N427" s="33">
        <v>36</v>
      </c>
      <c r="O427">
        <v>80</v>
      </c>
      <c r="P427">
        <v>75</v>
      </c>
      <c r="Q427" s="33">
        <v>306</v>
      </c>
      <c r="R427">
        <v>164</v>
      </c>
      <c r="S427">
        <v>35</v>
      </c>
      <c r="T427" s="33" t="s">
        <v>20</v>
      </c>
      <c r="U427" s="33">
        <v>0</v>
      </c>
      <c r="V427">
        <v>0</v>
      </c>
      <c r="W427">
        <v>0</v>
      </c>
      <c r="X427" s="33">
        <v>1</v>
      </c>
      <c r="Y427">
        <v>2</v>
      </c>
      <c r="Z427">
        <v>1</v>
      </c>
      <c r="AA427" s="33">
        <v>0</v>
      </c>
      <c r="AB427" s="33">
        <v>93</v>
      </c>
    </row>
    <row r="428" spans="1:28">
      <c r="A428" s="33">
        <v>1</v>
      </c>
      <c r="B428">
        <v>47</v>
      </c>
      <c r="C428" s="33">
        <v>3</v>
      </c>
      <c r="D428" s="33">
        <v>168.8</v>
      </c>
      <c r="E428">
        <v>65.900000000000006</v>
      </c>
      <c r="F428">
        <v>23.1</v>
      </c>
      <c r="G428">
        <v>86.5</v>
      </c>
      <c r="H428" s="33">
        <v>136</v>
      </c>
      <c r="I428">
        <v>86</v>
      </c>
      <c r="J428" s="33">
        <v>15.2</v>
      </c>
      <c r="K428">
        <v>47</v>
      </c>
      <c r="L428" s="33">
        <v>81</v>
      </c>
      <c r="M428">
        <v>5.2</v>
      </c>
      <c r="N428" s="33">
        <v>26</v>
      </c>
      <c r="O428">
        <v>44</v>
      </c>
      <c r="P428">
        <v>162</v>
      </c>
      <c r="Q428" s="33">
        <v>190</v>
      </c>
      <c r="R428">
        <v>131</v>
      </c>
      <c r="S428">
        <v>53</v>
      </c>
      <c r="T428" s="33">
        <v>0.77</v>
      </c>
      <c r="U428" s="33">
        <v>1</v>
      </c>
      <c r="V428">
        <v>0</v>
      </c>
      <c r="W428">
        <v>0</v>
      </c>
      <c r="X428" s="33">
        <v>1</v>
      </c>
      <c r="Y428">
        <v>3</v>
      </c>
      <c r="Z428">
        <v>2</v>
      </c>
      <c r="AA428" s="33">
        <v>1</v>
      </c>
      <c r="AB428" s="33">
        <v>84</v>
      </c>
    </row>
    <row r="429" spans="1:28">
      <c r="A429" s="33">
        <v>1</v>
      </c>
      <c r="B429">
        <v>53</v>
      </c>
      <c r="C429" s="33">
        <v>3</v>
      </c>
      <c r="D429" s="33">
        <v>165.6</v>
      </c>
      <c r="E429">
        <v>76</v>
      </c>
      <c r="F429">
        <v>27.7</v>
      </c>
      <c r="G429">
        <v>89</v>
      </c>
      <c r="H429" s="33">
        <v>113</v>
      </c>
      <c r="I429">
        <v>72</v>
      </c>
      <c r="J429" s="33">
        <v>15.2</v>
      </c>
      <c r="K429">
        <v>45.9</v>
      </c>
      <c r="L429" s="33">
        <v>99</v>
      </c>
      <c r="M429">
        <v>5.9</v>
      </c>
      <c r="N429" s="33">
        <v>25</v>
      </c>
      <c r="O429">
        <v>47</v>
      </c>
      <c r="P429">
        <v>37</v>
      </c>
      <c r="Q429" s="33">
        <v>223</v>
      </c>
      <c r="R429">
        <v>155</v>
      </c>
      <c r="S429">
        <v>44</v>
      </c>
      <c r="T429" s="33">
        <v>0.82</v>
      </c>
      <c r="U429" s="33">
        <v>1</v>
      </c>
      <c r="V429">
        <v>0</v>
      </c>
      <c r="W429">
        <v>0</v>
      </c>
      <c r="X429" s="33">
        <v>1</v>
      </c>
      <c r="Y429">
        <v>2</v>
      </c>
      <c r="Z429">
        <v>1</v>
      </c>
      <c r="AA429" s="33">
        <v>1</v>
      </c>
      <c r="AB429" s="33">
        <v>89</v>
      </c>
    </row>
    <row r="430" spans="1:28">
      <c r="A430" s="33">
        <v>1</v>
      </c>
      <c r="B430">
        <v>54</v>
      </c>
      <c r="C430" s="33">
        <v>3</v>
      </c>
      <c r="D430" s="33">
        <v>170.2</v>
      </c>
      <c r="E430">
        <v>80.3</v>
      </c>
      <c r="F430">
        <v>27.7</v>
      </c>
      <c r="G430">
        <v>94.5</v>
      </c>
      <c r="H430" s="33">
        <v>127</v>
      </c>
      <c r="I430">
        <v>94</v>
      </c>
      <c r="J430" s="33">
        <v>17</v>
      </c>
      <c r="K430">
        <v>51.6</v>
      </c>
      <c r="L430" s="33">
        <v>82</v>
      </c>
      <c r="M430">
        <v>5.8</v>
      </c>
      <c r="N430" s="33">
        <v>21</v>
      </c>
      <c r="O430">
        <v>19</v>
      </c>
      <c r="P430">
        <v>35</v>
      </c>
      <c r="Q430" s="33">
        <v>153</v>
      </c>
      <c r="R430">
        <v>148</v>
      </c>
      <c r="S430">
        <v>56</v>
      </c>
      <c r="T430" s="33">
        <v>0.66</v>
      </c>
      <c r="U430" s="33">
        <v>1</v>
      </c>
      <c r="V430">
        <v>0</v>
      </c>
      <c r="W430">
        <v>0</v>
      </c>
      <c r="X430" s="33">
        <v>1</v>
      </c>
      <c r="Y430">
        <v>1</v>
      </c>
      <c r="Z430">
        <v>1</v>
      </c>
      <c r="AA430" s="33">
        <v>1</v>
      </c>
      <c r="AB430" s="33">
        <v>91</v>
      </c>
    </row>
    <row r="431" spans="1:28">
      <c r="A431" s="33">
        <v>1</v>
      </c>
      <c r="B431">
        <v>55</v>
      </c>
      <c r="C431" s="33">
        <v>3</v>
      </c>
      <c r="D431" s="33">
        <v>169.5</v>
      </c>
      <c r="E431">
        <v>67.2</v>
      </c>
      <c r="F431">
        <v>23.4</v>
      </c>
      <c r="G431">
        <v>89.5</v>
      </c>
      <c r="H431" s="33">
        <v>133</v>
      </c>
      <c r="I431">
        <v>76</v>
      </c>
      <c r="J431" s="33">
        <v>15</v>
      </c>
      <c r="K431">
        <v>47.5</v>
      </c>
      <c r="L431" s="33">
        <v>90</v>
      </c>
      <c r="M431">
        <v>5.5</v>
      </c>
      <c r="N431" s="33">
        <v>22</v>
      </c>
      <c r="O431">
        <v>16</v>
      </c>
      <c r="P431">
        <v>55</v>
      </c>
      <c r="Q431" s="33">
        <v>119</v>
      </c>
      <c r="R431">
        <v>105</v>
      </c>
      <c r="S431">
        <v>70</v>
      </c>
      <c r="T431" s="33">
        <v>0.83</v>
      </c>
      <c r="U431" s="33">
        <v>1</v>
      </c>
      <c r="V431">
        <v>0</v>
      </c>
      <c r="W431">
        <v>1</v>
      </c>
      <c r="X431" s="33">
        <v>1</v>
      </c>
      <c r="Y431">
        <v>2</v>
      </c>
      <c r="Z431">
        <v>2</v>
      </c>
      <c r="AA431" s="33">
        <v>1</v>
      </c>
      <c r="AB431" s="33">
        <v>86</v>
      </c>
    </row>
    <row r="432" spans="1:28">
      <c r="A432" s="33">
        <v>1</v>
      </c>
      <c r="B432">
        <v>67</v>
      </c>
      <c r="C432" s="33">
        <v>3</v>
      </c>
      <c r="D432" s="33">
        <v>157.19999999999999</v>
      </c>
      <c r="E432">
        <v>57.4</v>
      </c>
      <c r="F432">
        <v>23.2</v>
      </c>
      <c r="G432">
        <v>86</v>
      </c>
      <c r="H432" s="33">
        <v>138</v>
      </c>
      <c r="I432">
        <v>78</v>
      </c>
      <c r="J432" s="33">
        <v>16.100000000000001</v>
      </c>
      <c r="K432">
        <v>50.9</v>
      </c>
      <c r="L432" s="33">
        <v>128</v>
      </c>
      <c r="M432">
        <v>7</v>
      </c>
      <c r="N432" s="33">
        <v>22</v>
      </c>
      <c r="O432">
        <v>9</v>
      </c>
      <c r="P432">
        <v>33</v>
      </c>
      <c r="Q432" s="33">
        <v>163</v>
      </c>
      <c r="R432">
        <v>124</v>
      </c>
      <c r="S432">
        <v>43</v>
      </c>
      <c r="T432" s="33">
        <v>0.64</v>
      </c>
      <c r="U432" s="33">
        <v>0</v>
      </c>
      <c r="V432">
        <v>1</v>
      </c>
      <c r="W432">
        <v>0</v>
      </c>
      <c r="X432" s="33">
        <v>1</v>
      </c>
      <c r="Y432">
        <v>3</v>
      </c>
      <c r="Z432">
        <v>2</v>
      </c>
      <c r="AA432" s="33">
        <v>1</v>
      </c>
      <c r="AB432" s="33">
        <v>85</v>
      </c>
    </row>
    <row r="433" spans="1:29">
      <c r="A433" s="33">
        <v>1</v>
      </c>
      <c r="B433">
        <v>35</v>
      </c>
      <c r="C433" s="33">
        <v>2</v>
      </c>
      <c r="D433" s="33">
        <v>174.7</v>
      </c>
      <c r="E433">
        <v>79.5</v>
      </c>
      <c r="F433">
        <v>26</v>
      </c>
      <c r="G433">
        <v>89.3</v>
      </c>
      <c r="H433" s="33">
        <v>124</v>
      </c>
      <c r="I433">
        <v>73</v>
      </c>
      <c r="J433" s="33">
        <v>14.1</v>
      </c>
      <c r="K433" t="s">
        <v>20</v>
      </c>
      <c r="L433" s="33">
        <v>94</v>
      </c>
      <c r="M433" t="s">
        <v>180</v>
      </c>
      <c r="N433" s="33">
        <v>16</v>
      </c>
      <c r="O433">
        <v>17</v>
      </c>
      <c r="P433">
        <v>21</v>
      </c>
      <c r="Q433" s="33">
        <v>156</v>
      </c>
      <c r="R433">
        <v>113</v>
      </c>
      <c r="S433">
        <v>42</v>
      </c>
      <c r="T433" s="33" t="s">
        <v>20</v>
      </c>
      <c r="U433" s="33">
        <v>0</v>
      </c>
      <c r="V433">
        <v>0</v>
      </c>
      <c r="W433">
        <v>0</v>
      </c>
      <c r="X433" s="33">
        <v>1</v>
      </c>
      <c r="Y433">
        <v>1</v>
      </c>
      <c r="AA433" s="33">
        <v>0</v>
      </c>
    </row>
    <row r="434" spans="1:29">
      <c r="A434" s="33">
        <v>1</v>
      </c>
      <c r="B434">
        <v>61</v>
      </c>
      <c r="C434" s="33">
        <v>2</v>
      </c>
      <c r="D434" s="33">
        <v>169.2</v>
      </c>
      <c r="E434">
        <v>67.3</v>
      </c>
      <c r="F434">
        <v>23.5</v>
      </c>
      <c r="G434">
        <v>85.5</v>
      </c>
      <c r="H434" s="33">
        <v>145</v>
      </c>
      <c r="I434">
        <v>83</v>
      </c>
      <c r="J434" s="33">
        <v>14.2</v>
      </c>
      <c r="K434">
        <v>44.3</v>
      </c>
      <c r="L434" s="33">
        <v>107</v>
      </c>
      <c r="M434">
        <v>5.9</v>
      </c>
      <c r="N434" s="33">
        <v>17</v>
      </c>
      <c r="O434">
        <v>16</v>
      </c>
      <c r="P434">
        <v>78</v>
      </c>
      <c r="Q434" s="33">
        <v>115</v>
      </c>
      <c r="R434">
        <v>94</v>
      </c>
      <c r="S434">
        <v>79</v>
      </c>
      <c r="T434" s="33">
        <v>0.73</v>
      </c>
      <c r="U434" s="33">
        <v>1</v>
      </c>
      <c r="V434">
        <v>0</v>
      </c>
      <c r="W434">
        <v>0</v>
      </c>
      <c r="X434" s="33">
        <v>1</v>
      </c>
      <c r="Y434">
        <v>3</v>
      </c>
      <c r="Z434">
        <v>3</v>
      </c>
      <c r="AA434" s="33">
        <v>1</v>
      </c>
      <c r="AC434">
        <v>2</v>
      </c>
    </row>
    <row r="435" spans="1:29">
      <c r="A435" s="33">
        <v>1</v>
      </c>
      <c r="B435">
        <v>63</v>
      </c>
      <c r="C435" s="33">
        <v>2</v>
      </c>
      <c r="D435" s="33">
        <v>168.8</v>
      </c>
      <c r="E435">
        <v>64.2</v>
      </c>
      <c r="F435">
        <v>22.5</v>
      </c>
      <c r="G435">
        <v>86</v>
      </c>
      <c r="H435" s="33">
        <v>138</v>
      </c>
      <c r="I435">
        <v>83</v>
      </c>
      <c r="J435" s="33">
        <v>14.7</v>
      </c>
      <c r="K435">
        <v>45.5</v>
      </c>
      <c r="L435" s="33">
        <v>76</v>
      </c>
      <c r="M435">
        <v>4.5999999999999996</v>
      </c>
      <c r="N435" s="33">
        <v>20</v>
      </c>
      <c r="O435">
        <v>9</v>
      </c>
      <c r="P435">
        <v>39</v>
      </c>
      <c r="Q435" s="33">
        <v>87</v>
      </c>
      <c r="R435">
        <v>145</v>
      </c>
      <c r="S435">
        <v>81</v>
      </c>
      <c r="T435" s="33">
        <v>0.68</v>
      </c>
      <c r="U435" s="33">
        <v>1</v>
      </c>
      <c r="V435">
        <v>0</v>
      </c>
      <c r="W435">
        <v>0</v>
      </c>
      <c r="X435" s="33">
        <v>1</v>
      </c>
      <c r="Y435">
        <v>3</v>
      </c>
      <c r="Z435">
        <v>3</v>
      </c>
      <c r="AA435" s="33">
        <v>1</v>
      </c>
      <c r="AC435">
        <v>3</v>
      </c>
    </row>
    <row r="436" spans="1:29">
      <c r="A436" s="33">
        <v>1</v>
      </c>
      <c r="B436">
        <v>66</v>
      </c>
      <c r="C436" s="33">
        <v>2</v>
      </c>
      <c r="D436" s="33">
        <v>161.1</v>
      </c>
      <c r="E436">
        <v>61.8</v>
      </c>
      <c r="F436">
        <v>23.8</v>
      </c>
      <c r="G436">
        <v>89.6</v>
      </c>
      <c r="H436" s="33">
        <v>131</v>
      </c>
      <c r="I436">
        <v>84</v>
      </c>
      <c r="J436" s="33">
        <v>14.4</v>
      </c>
      <c r="K436">
        <v>45.5</v>
      </c>
      <c r="L436" s="33">
        <v>92</v>
      </c>
      <c r="M436">
        <v>5.7</v>
      </c>
      <c r="N436" s="33">
        <v>38</v>
      </c>
      <c r="O436">
        <v>45</v>
      </c>
      <c r="P436">
        <v>282</v>
      </c>
      <c r="Q436" s="33">
        <v>99</v>
      </c>
      <c r="R436">
        <v>131</v>
      </c>
      <c r="S436">
        <v>62</v>
      </c>
      <c r="T436" s="33">
        <v>0.72</v>
      </c>
      <c r="U436" s="33">
        <v>0</v>
      </c>
      <c r="V436">
        <v>0</v>
      </c>
      <c r="W436">
        <v>0</v>
      </c>
      <c r="X436" s="33">
        <v>1</v>
      </c>
      <c r="Y436">
        <v>2</v>
      </c>
      <c r="Z436">
        <v>1</v>
      </c>
      <c r="AA436" s="33">
        <v>1</v>
      </c>
    </row>
    <row r="437" spans="1:29">
      <c r="A437" s="33">
        <v>1</v>
      </c>
      <c r="B437">
        <v>66</v>
      </c>
      <c r="C437" s="33">
        <v>2</v>
      </c>
      <c r="D437" s="33">
        <v>158.5</v>
      </c>
      <c r="E437">
        <v>60.7</v>
      </c>
      <c r="F437">
        <v>24.2</v>
      </c>
      <c r="G437">
        <v>86.5</v>
      </c>
      <c r="H437" s="33">
        <v>119</v>
      </c>
      <c r="I437">
        <v>73</v>
      </c>
      <c r="J437" s="33">
        <v>15.6</v>
      </c>
      <c r="K437">
        <v>50.7</v>
      </c>
      <c r="L437" s="33">
        <v>96</v>
      </c>
      <c r="M437">
        <v>6.1</v>
      </c>
      <c r="N437" s="33">
        <v>23</v>
      </c>
      <c r="O437">
        <v>28</v>
      </c>
      <c r="P437">
        <v>29</v>
      </c>
      <c r="Q437" s="33">
        <v>83</v>
      </c>
      <c r="R437">
        <v>85</v>
      </c>
      <c r="S437">
        <v>40</v>
      </c>
      <c r="T437" s="33">
        <v>0.71</v>
      </c>
      <c r="U437" s="33">
        <v>0</v>
      </c>
      <c r="V437">
        <v>0</v>
      </c>
      <c r="W437">
        <v>1</v>
      </c>
      <c r="X437" s="33">
        <v>1</v>
      </c>
      <c r="Y437">
        <v>1</v>
      </c>
      <c r="Z437">
        <v>1</v>
      </c>
      <c r="AA437" s="33">
        <v>1</v>
      </c>
    </row>
    <row r="438" spans="1:29">
      <c r="A438" s="33">
        <v>1</v>
      </c>
      <c r="B438">
        <v>68</v>
      </c>
      <c r="C438" s="33">
        <v>2</v>
      </c>
      <c r="D438" s="33">
        <v>174.4</v>
      </c>
      <c r="E438">
        <v>71.8</v>
      </c>
      <c r="F438">
        <v>23.6</v>
      </c>
      <c r="G438">
        <v>92</v>
      </c>
      <c r="H438" s="33">
        <v>161</v>
      </c>
      <c r="I438">
        <v>103</v>
      </c>
      <c r="J438" s="33">
        <v>14.4</v>
      </c>
      <c r="K438">
        <v>45.1</v>
      </c>
      <c r="L438" s="33">
        <v>92</v>
      </c>
      <c r="M438">
        <v>5.0999999999999996</v>
      </c>
      <c r="N438" s="33">
        <v>19</v>
      </c>
      <c r="O438">
        <v>15</v>
      </c>
      <c r="P438">
        <v>45</v>
      </c>
      <c r="Q438" s="33">
        <v>57</v>
      </c>
      <c r="R438">
        <v>101</v>
      </c>
      <c r="S438">
        <v>58</v>
      </c>
      <c r="T438" s="33">
        <v>1.06</v>
      </c>
      <c r="U438" s="33">
        <v>1</v>
      </c>
      <c r="V438">
        <v>0</v>
      </c>
      <c r="W438">
        <v>0</v>
      </c>
      <c r="X438" s="33">
        <v>1</v>
      </c>
      <c r="Y438">
        <v>3</v>
      </c>
      <c r="Z438">
        <v>2</v>
      </c>
      <c r="AA438" s="33">
        <v>1</v>
      </c>
    </row>
    <row r="439" spans="1:29">
      <c r="A439" s="33">
        <v>1</v>
      </c>
      <c r="B439">
        <v>23</v>
      </c>
      <c r="C439" s="33">
        <v>1</v>
      </c>
      <c r="D439" s="33">
        <v>173.5</v>
      </c>
      <c r="E439">
        <v>71.900000000000006</v>
      </c>
      <c r="F439">
        <v>23.9</v>
      </c>
      <c r="G439">
        <v>77.5</v>
      </c>
      <c r="H439" s="33">
        <v>136</v>
      </c>
      <c r="I439">
        <v>80</v>
      </c>
      <c r="J439" s="33">
        <v>14.9</v>
      </c>
      <c r="K439" t="s">
        <v>20</v>
      </c>
      <c r="L439" s="33">
        <v>86</v>
      </c>
      <c r="M439" t="s">
        <v>180</v>
      </c>
      <c r="N439" s="33">
        <v>16</v>
      </c>
      <c r="O439">
        <v>14</v>
      </c>
      <c r="P439">
        <v>14</v>
      </c>
      <c r="Q439" s="33">
        <v>43</v>
      </c>
      <c r="R439">
        <v>126</v>
      </c>
      <c r="S439">
        <v>54</v>
      </c>
      <c r="T439" s="33" t="s">
        <v>20</v>
      </c>
      <c r="U439" s="33">
        <v>0</v>
      </c>
      <c r="V439">
        <v>0</v>
      </c>
      <c r="W439">
        <v>0</v>
      </c>
      <c r="X439" s="33">
        <v>1</v>
      </c>
      <c r="Y439">
        <v>1</v>
      </c>
      <c r="AA439" s="33">
        <v>1</v>
      </c>
    </row>
    <row r="440" spans="1:29">
      <c r="A440" s="33">
        <v>1</v>
      </c>
      <c r="B440">
        <v>27</v>
      </c>
      <c r="C440" s="33">
        <v>1</v>
      </c>
      <c r="D440" s="33">
        <v>181.3</v>
      </c>
      <c r="E440">
        <v>70</v>
      </c>
      <c r="F440">
        <v>21.3</v>
      </c>
      <c r="G440">
        <v>81.5</v>
      </c>
      <c r="H440" s="33">
        <v>117</v>
      </c>
      <c r="I440">
        <v>71</v>
      </c>
      <c r="J440" s="33">
        <v>15.2</v>
      </c>
      <c r="K440" t="s">
        <v>20</v>
      </c>
      <c r="L440" s="33">
        <v>87</v>
      </c>
      <c r="M440" t="s">
        <v>180</v>
      </c>
      <c r="N440" s="33">
        <v>21</v>
      </c>
      <c r="O440">
        <v>14</v>
      </c>
      <c r="P440">
        <v>15</v>
      </c>
      <c r="Q440" s="33">
        <v>60</v>
      </c>
      <c r="R440">
        <v>121</v>
      </c>
      <c r="S440">
        <v>66</v>
      </c>
      <c r="T440" s="33" t="s">
        <v>20</v>
      </c>
      <c r="U440" s="33">
        <v>0</v>
      </c>
      <c r="V440">
        <v>0</v>
      </c>
      <c r="W440">
        <v>0</v>
      </c>
      <c r="X440" s="33">
        <v>1</v>
      </c>
      <c r="Y440">
        <v>2</v>
      </c>
      <c r="Z440">
        <v>4</v>
      </c>
      <c r="AA440" s="33">
        <v>0</v>
      </c>
      <c r="AC440">
        <v>3</v>
      </c>
    </row>
    <row r="441" spans="1:29">
      <c r="A441" s="33">
        <v>1</v>
      </c>
      <c r="B441">
        <v>32</v>
      </c>
      <c r="C441" s="33">
        <v>1</v>
      </c>
      <c r="D441" s="33">
        <v>178.4</v>
      </c>
      <c r="E441">
        <v>59.9</v>
      </c>
      <c r="F441">
        <v>18.8</v>
      </c>
      <c r="G441">
        <v>68.5</v>
      </c>
      <c r="H441" s="33">
        <v>119</v>
      </c>
      <c r="I441">
        <v>64</v>
      </c>
      <c r="J441" s="33">
        <v>14.8</v>
      </c>
      <c r="K441" t="s">
        <v>20</v>
      </c>
      <c r="L441" s="33">
        <v>85</v>
      </c>
      <c r="M441" t="s">
        <v>180</v>
      </c>
      <c r="N441" s="33">
        <v>18</v>
      </c>
      <c r="O441">
        <v>10</v>
      </c>
      <c r="P441">
        <v>22</v>
      </c>
      <c r="Q441" s="33">
        <v>73</v>
      </c>
      <c r="R441">
        <v>126</v>
      </c>
      <c r="S441">
        <v>67</v>
      </c>
      <c r="T441" s="33" t="s">
        <v>20</v>
      </c>
      <c r="U441" s="33">
        <v>0</v>
      </c>
      <c r="V441">
        <v>0</v>
      </c>
      <c r="W441">
        <v>0</v>
      </c>
      <c r="X441" s="33">
        <v>1</v>
      </c>
      <c r="Y441">
        <v>2</v>
      </c>
      <c r="Z441">
        <v>1</v>
      </c>
      <c r="AA441" s="33">
        <v>1</v>
      </c>
    </row>
    <row r="442" spans="1:29">
      <c r="A442" s="33">
        <v>1</v>
      </c>
      <c r="B442">
        <v>35</v>
      </c>
      <c r="C442" s="33">
        <v>1</v>
      </c>
      <c r="D442" s="33">
        <v>171.9</v>
      </c>
      <c r="E442">
        <v>62.7</v>
      </c>
      <c r="F442">
        <v>21.2</v>
      </c>
      <c r="G442">
        <v>79</v>
      </c>
      <c r="H442" s="33">
        <v>120</v>
      </c>
      <c r="I442">
        <v>68</v>
      </c>
      <c r="J442" s="33">
        <v>14</v>
      </c>
      <c r="K442">
        <v>43.2</v>
      </c>
      <c r="L442" s="33">
        <v>81</v>
      </c>
      <c r="M442">
        <v>5.4</v>
      </c>
      <c r="N442" s="33">
        <v>18</v>
      </c>
      <c r="O442">
        <v>18</v>
      </c>
      <c r="P442">
        <v>12</v>
      </c>
      <c r="Q442" s="33">
        <v>43</v>
      </c>
      <c r="R442">
        <v>43</v>
      </c>
      <c r="S442">
        <v>66</v>
      </c>
      <c r="T442" s="33">
        <v>0.82</v>
      </c>
      <c r="U442" s="33">
        <v>0</v>
      </c>
      <c r="V442">
        <v>0</v>
      </c>
      <c r="W442">
        <v>0</v>
      </c>
      <c r="X442" s="33">
        <v>1</v>
      </c>
      <c r="Y442">
        <v>2</v>
      </c>
      <c r="Z442">
        <v>4</v>
      </c>
      <c r="AA442" s="33">
        <v>1</v>
      </c>
      <c r="AC442">
        <v>3</v>
      </c>
    </row>
    <row r="443" spans="1:29">
      <c r="A443" s="33">
        <v>1</v>
      </c>
      <c r="B443">
        <v>36</v>
      </c>
      <c r="C443" s="33">
        <v>1</v>
      </c>
      <c r="D443" s="33">
        <v>165.5</v>
      </c>
      <c r="E443">
        <v>64.900000000000006</v>
      </c>
      <c r="F443">
        <v>23.7</v>
      </c>
      <c r="G443">
        <v>83</v>
      </c>
      <c r="H443" s="33">
        <v>123</v>
      </c>
      <c r="I443">
        <v>88</v>
      </c>
      <c r="J443" s="33">
        <v>15.2</v>
      </c>
      <c r="K443">
        <v>47.9</v>
      </c>
      <c r="L443" s="33">
        <v>90</v>
      </c>
      <c r="M443">
        <v>5.4</v>
      </c>
      <c r="N443" s="33">
        <v>18</v>
      </c>
      <c r="O443">
        <v>30</v>
      </c>
      <c r="P443">
        <v>43</v>
      </c>
      <c r="Q443" s="33">
        <v>235</v>
      </c>
      <c r="R443">
        <v>135</v>
      </c>
      <c r="S443">
        <v>48</v>
      </c>
      <c r="T443" s="33">
        <v>0.83</v>
      </c>
      <c r="U443" s="33">
        <v>0</v>
      </c>
      <c r="V443">
        <v>0</v>
      </c>
      <c r="W443">
        <v>0</v>
      </c>
      <c r="X443" s="33">
        <v>1</v>
      </c>
      <c r="Y443">
        <v>2</v>
      </c>
      <c r="Z443">
        <v>2</v>
      </c>
      <c r="AA443" s="33">
        <v>1</v>
      </c>
    </row>
    <row r="444" spans="1:29">
      <c r="A444" s="33">
        <v>1</v>
      </c>
      <c r="B444">
        <v>37</v>
      </c>
      <c r="C444" s="33">
        <v>1</v>
      </c>
      <c r="D444" s="33">
        <v>166.2</v>
      </c>
      <c r="E444">
        <v>49</v>
      </c>
      <c r="F444">
        <v>17.7</v>
      </c>
      <c r="G444">
        <v>65.7</v>
      </c>
      <c r="H444" s="33">
        <v>115</v>
      </c>
      <c r="I444">
        <v>72</v>
      </c>
      <c r="J444" s="33">
        <v>16.399999999999999</v>
      </c>
      <c r="K444">
        <v>49.6</v>
      </c>
      <c r="L444" s="33">
        <v>80</v>
      </c>
      <c r="M444">
        <v>5.0999999999999996</v>
      </c>
      <c r="N444" s="33">
        <v>25</v>
      </c>
      <c r="O444">
        <v>41</v>
      </c>
      <c r="P444">
        <v>35</v>
      </c>
      <c r="Q444" s="33">
        <v>61</v>
      </c>
      <c r="R444">
        <v>138</v>
      </c>
      <c r="S444">
        <v>73</v>
      </c>
      <c r="T444" s="33">
        <v>0.7</v>
      </c>
      <c r="U444" s="33">
        <v>0</v>
      </c>
      <c r="V444">
        <v>0</v>
      </c>
      <c r="W444">
        <v>0</v>
      </c>
      <c r="X444" s="33">
        <v>1</v>
      </c>
      <c r="Y444">
        <v>1</v>
      </c>
      <c r="Z444">
        <v>1</v>
      </c>
      <c r="AA444" s="33">
        <v>1</v>
      </c>
    </row>
    <row r="445" spans="1:29">
      <c r="A445" s="33">
        <v>1</v>
      </c>
      <c r="B445">
        <v>38</v>
      </c>
      <c r="C445" s="33">
        <v>1</v>
      </c>
      <c r="D445" s="33">
        <v>181.2</v>
      </c>
      <c r="E445">
        <v>57.3</v>
      </c>
      <c r="F445">
        <v>17.5</v>
      </c>
      <c r="G445">
        <v>64</v>
      </c>
      <c r="H445" s="33">
        <v>123</v>
      </c>
      <c r="I445">
        <v>84</v>
      </c>
      <c r="J445" s="33">
        <v>12.2</v>
      </c>
      <c r="K445" t="s">
        <v>20</v>
      </c>
      <c r="L445" s="33">
        <v>90</v>
      </c>
      <c r="M445" t="s">
        <v>180</v>
      </c>
      <c r="N445" s="33">
        <v>19</v>
      </c>
      <c r="O445">
        <v>16</v>
      </c>
      <c r="P445">
        <v>32</v>
      </c>
      <c r="Q445" s="33">
        <v>73</v>
      </c>
      <c r="R445">
        <v>140</v>
      </c>
      <c r="S445">
        <v>66</v>
      </c>
      <c r="T445" s="33" t="s">
        <v>20</v>
      </c>
      <c r="U445" s="33">
        <v>0</v>
      </c>
      <c r="V445">
        <v>0</v>
      </c>
      <c r="W445">
        <v>0</v>
      </c>
      <c r="X445" s="33">
        <v>1</v>
      </c>
      <c r="Y445">
        <v>2</v>
      </c>
      <c r="Z445">
        <v>1</v>
      </c>
      <c r="AA445" s="33">
        <v>1</v>
      </c>
    </row>
    <row r="446" spans="1:29">
      <c r="A446" s="33">
        <v>1</v>
      </c>
      <c r="B446">
        <v>44</v>
      </c>
      <c r="C446" s="33">
        <v>1</v>
      </c>
      <c r="D446" s="33">
        <v>171</v>
      </c>
      <c r="E446">
        <v>67.099999999999994</v>
      </c>
      <c r="F446">
        <v>22.9</v>
      </c>
      <c r="G446">
        <v>84.5</v>
      </c>
      <c r="H446" s="33">
        <v>140</v>
      </c>
      <c r="I446">
        <v>93</v>
      </c>
      <c r="J446" s="33">
        <v>16.8</v>
      </c>
      <c r="K446" t="s">
        <v>20</v>
      </c>
      <c r="L446" s="33">
        <v>135</v>
      </c>
      <c r="M446" t="s">
        <v>180</v>
      </c>
      <c r="N446" s="33">
        <v>35</v>
      </c>
      <c r="O446">
        <v>51</v>
      </c>
      <c r="P446">
        <v>289</v>
      </c>
      <c r="Q446" s="33">
        <v>226</v>
      </c>
      <c r="R446">
        <v>134</v>
      </c>
      <c r="S446">
        <v>72</v>
      </c>
      <c r="T446" s="33" t="s">
        <v>20</v>
      </c>
      <c r="U446" s="33">
        <v>0</v>
      </c>
      <c r="V446">
        <v>0</v>
      </c>
      <c r="W446">
        <v>0</v>
      </c>
      <c r="X446" s="33">
        <v>1</v>
      </c>
      <c r="Y446">
        <v>3</v>
      </c>
      <c r="Z446">
        <v>4</v>
      </c>
      <c r="AA446" s="33">
        <v>1</v>
      </c>
      <c r="AC446">
        <v>4</v>
      </c>
    </row>
    <row r="447" spans="1:29">
      <c r="A447" s="33">
        <v>1</v>
      </c>
      <c r="B447">
        <v>45</v>
      </c>
      <c r="C447" s="33">
        <v>1</v>
      </c>
      <c r="D447" s="33">
        <v>159.30000000000001</v>
      </c>
      <c r="E447">
        <v>60.4</v>
      </c>
      <c r="F447">
        <v>23.8</v>
      </c>
      <c r="G447">
        <v>84</v>
      </c>
      <c r="H447" s="33">
        <v>151</v>
      </c>
      <c r="I447">
        <v>101</v>
      </c>
      <c r="J447" s="33">
        <v>17.3</v>
      </c>
      <c r="K447">
        <v>51.4</v>
      </c>
      <c r="L447" s="33">
        <v>88</v>
      </c>
      <c r="M447">
        <v>5</v>
      </c>
      <c r="N447" s="33">
        <v>22</v>
      </c>
      <c r="O447">
        <v>38</v>
      </c>
      <c r="P447">
        <v>32</v>
      </c>
      <c r="Q447" s="33">
        <v>136</v>
      </c>
      <c r="R447">
        <v>161</v>
      </c>
      <c r="S447">
        <v>58</v>
      </c>
      <c r="T447" s="33">
        <v>0.81</v>
      </c>
      <c r="U447" s="33">
        <v>0</v>
      </c>
      <c r="V447">
        <v>0</v>
      </c>
      <c r="W447">
        <v>0</v>
      </c>
      <c r="X447" s="33">
        <v>1</v>
      </c>
      <c r="Y447">
        <v>2</v>
      </c>
      <c r="Z447">
        <v>2</v>
      </c>
      <c r="AA447" s="33">
        <v>1</v>
      </c>
    </row>
    <row r="448" spans="1:29">
      <c r="A448" s="33">
        <v>1</v>
      </c>
      <c r="B448">
        <v>45</v>
      </c>
      <c r="C448" s="33">
        <v>1</v>
      </c>
      <c r="D448" s="33">
        <v>169.3</v>
      </c>
      <c r="E448">
        <v>52.8</v>
      </c>
      <c r="F448">
        <v>18.399999999999999</v>
      </c>
      <c r="G448">
        <v>66</v>
      </c>
      <c r="H448" s="33">
        <v>107</v>
      </c>
      <c r="I448">
        <v>82</v>
      </c>
      <c r="J448" s="33">
        <v>16.3</v>
      </c>
      <c r="K448">
        <v>50.6</v>
      </c>
      <c r="L448" s="33">
        <v>87</v>
      </c>
      <c r="M448">
        <v>5.0999999999999996</v>
      </c>
      <c r="N448" s="33">
        <v>20</v>
      </c>
      <c r="O448">
        <v>16</v>
      </c>
      <c r="P448">
        <v>12</v>
      </c>
      <c r="Q448" s="33">
        <v>64</v>
      </c>
      <c r="R448">
        <v>90</v>
      </c>
      <c r="S448">
        <v>68</v>
      </c>
      <c r="T448" s="33">
        <v>0.91</v>
      </c>
      <c r="U448" s="33">
        <v>0</v>
      </c>
      <c r="V448">
        <v>0</v>
      </c>
      <c r="W448">
        <v>0</v>
      </c>
      <c r="X448" s="33">
        <v>1</v>
      </c>
      <c r="Y448">
        <v>1</v>
      </c>
      <c r="Z448">
        <v>1</v>
      </c>
      <c r="AA448" s="33">
        <v>0</v>
      </c>
    </row>
    <row r="449" spans="1:29">
      <c r="A449" s="33">
        <v>1</v>
      </c>
      <c r="B449">
        <v>46</v>
      </c>
      <c r="C449" s="33">
        <v>1</v>
      </c>
      <c r="D449" s="33">
        <v>166.2</v>
      </c>
      <c r="E449">
        <v>49.3</v>
      </c>
      <c r="F449">
        <v>17.8</v>
      </c>
      <c r="G449">
        <v>67</v>
      </c>
      <c r="H449" s="33">
        <v>117</v>
      </c>
      <c r="I449">
        <v>57</v>
      </c>
      <c r="J449" s="33">
        <v>12.2</v>
      </c>
      <c r="K449">
        <v>37.700000000000003</v>
      </c>
      <c r="L449" s="33">
        <v>82</v>
      </c>
      <c r="M449">
        <v>5</v>
      </c>
      <c r="N449" s="33">
        <v>34</v>
      </c>
      <c r="O449">
        <v>25</v>
      </c>
      <c r="P449">
        <v>65</v>
      </c>
      <c r="Q449" s="33">
        <v>50</v>
      </c>
      <c r="R449">
        <v>81</v>
      </c>
      <c r="S449">
        <v>121</v>
      </c>
      <c r="T449" s="33">
        <v>0.75</v>
      </c>
      <c r="U449" s="33">
        <v>0</v>
      </c>
      <c r="V449">
        <v>0</v>
      </c>
      <c r="W449">
        <v>0</v>
      </c>
      <c r="X449" s="33">
        <v>1</v>
      </c>
      <c r="Y449">
        <v>3</v>
      </c>
      <c r="Z449">
        <v>2</v>
      </c>
      <c r="AA449" s="33">
        <v>0</v>
      </c>
    </row>
    <row r="450" spans="1:29">
      <c r="A450" s="33">
        <v>1</v>
      </c>
      <c r="B450">
        <v>48</v>
      </c>
      <c r="C450" s="33">
        <v>1</v>
      </c>
      <c r="D450" s="33">
        <v>165.9</v>
      </c>
      <c r="E450">
        <v>55.3</v>
      </c>
      <c r="F450">
        <v>20.100000000000001</v>
      </c>
      <c r="G450">
        <v>73</v>
      </c>
      <c r="H450" s="33">
        <v>90</v>
      </c>
      <c r="I450">
        <v>57</v>
      </c>
      <c r="J450" s="33">
        <v>14.4</v>
      </c>
      <c r="K450">
        <v>44.8</v>
      </c>
      <c r="L450" s="33">
        <v>80</v>
      </c>
      <c r="M450">
        <v>5.0999999999999996</v>
      </c>
      <c r="N450" s="33">
        <v>15</v>
      </c>
      <c r="O450">
        <v>13</v>
      </c>
      <c r="P450">
        <v>21</v>
      </c>
      <c r="Q450" s="33">
        <v>110</v>
      </c>
      <c r="R450">
        <v>143</v>
      </c>
      <c r="S450">
        <v>56</v>
      </c>
      <c r="T450" s="33">
        <v>0.69</v>
      </c>
      <c r="U450" s="33">
        <v>0</v>
      </c>
      <c r="V450">
        <v>0</v>
      </c>
      <c r="W450">
        <v>0</v>
      </c>
      <c r="X450" s="33">
        <v>1</v>
      </c>
      <c r="Y450">
        <v>2</v>
      </c>
      <c r="Z450">
        <v>4</v>
      </c>
      <c r="AA450" s="33">
        <v>0</v>
      </c>
      <c r="AC450">
        <v>4</v>
      </c>
    </row>
    <row r="451" spans="1:29">
      <c r="A451" s="33">
        <v>1</v>
      </c>
      <c r="B451">
        <v>48</v>
      </c>
      <c r="C451" s="33">
        <v>1</v>
      </c>
      <c r="D451" s="33">
        <v>175.9</v>
      </c>
      <c r="E451">
        <v>73.400000000000006</v>
      </c>
      <c r="F451">
        <v>23.7</v>
      </c>
      <c r="G451">
        <v>86.8</v>
      </c>
      <c r="H451" s="33">
        <v>119</v>
      </c>
      <c r="I451">
        <v>80</v>
      </c>
      <c r="J451" s="33">
        <v>17.2</v>
      </c>
      <c r="K451">
        <v>54.6</v>
      </c>
      <c r="L451" s="33">
        <v>97</v>
      </c>
      <c r="M451">
        <v>5.2</v>
      </c>
      <c r="N451" s="33">
        <v>33</v>
      </c>
      <c r="O451">
        <v>41</v>
      </c>
      <c r="P451">
        <v>272</v>
      </c>
      <c r="Q451" s="33">
        <v>127</v>
      </c>
      <c r="R451">
        <v>130</v>
      </c>
      <c r="S451">
        <v>62</v>
      </c>
      <c r="T451" s="33">
        <v>0.77</v>
      </c>
      <c r="U451" s="33">
        <v>0</v>
      </c>
      <c r="V451">
        <v>0</v>
      </c>
      <c r="W451">
        <v>0</v>
      </c>
      <c r="X451" s="33">
        <v>1</v>
      </c>
      <c r="Y451">
        <v>3</v>
      </c>
      <c r="Z451">
        <v>2</v>
      </c>
      <c r="AA451" s="33">
        <v>1</v>
      </c>
    </row>
    <row r="452" spans="1:29">
      <c r="A452" s="33">
        <v>1</v>
      </c>
      <c r="B452">
        <v>48</v>
      </c>
      <c r="C452" s="33">
        <v>1</v>
      </c>
      <c r="D452" s="33">
        <v>162.1</v>
      </c>
      <c r="E452">
        <v>43.5</v>
      </c>
      <c r="F452">
        <v>16.600000000000001</v>
      </c>
      <c r="G452">
        <v>66</v>
      </c>
      <c r="H452" s="33">
        <v>123</v>
      </c>
      <c r="I452">
        <v>91</v>
      </c>
      <c r="J452" s="33">
        <v>13.1</v>
      </c>
      <c r="K452">
        <v>41.1</v>
      </c>
      <c r="L452" s="33">
        <v>97</v>
      </c>
      <c r="M452">
        <v>5.0999999999999996</v>
      </c>
      <c r="N452" s="33">
        <v>19</v>
      </c>
      <c r="O452">
        <v>18</v>
      </c>
      <c r="P452">
        <v>65</v>
      </c>
      <c r="Q452" s="33">
        <v>78</v>
      </c>
      <c r="R452">
        <v>109</v>
      </c>
      <c r="S452">
        <v>58</v>
      </c>
      <c r="T452" s="33">
        <v>0.43</v>
      </c>
      <c r="U452" s="33">
        <v>0</v>
      </c>
      <c r="V452">
        <v>0</v>
      </c>
      <c r="W452">
        <v>0</v>
      </c>
      <c r="X452" s="33">
        <v>1</v>
      </c>
      <c r="Y452">
        <v>1</v>
      </c>
      <c r="Z452">
        <v>1</v>
      </c>
      <c r="AA452" s="33">
        <v>0</v>
      </c>
    </row>
    <row r="453" spans="1:29">
      <c r="A453" s="33">
        <v>1</v>
      </c>
      <c r="B453">
        <v>49</v>
      </c>
      <c r="C453" s="33">
        <v>1</v>
      </c>
      <c r="D453" s="33">
        <v>158.69999999999999</v>
      </c>
      <c r="E453">
        <v>57.9</v>
      </c>
      <c r="F453">
        <v>23</v>
      </c>
      <c r="G453">
        <v>78</v>
      </c>
      <c r="H453" s="33">
        <v>128</v>
      </c>
      <c r="I453">
        <v>93</v>
      </c>
      <c r="J453" s="33">
        <v>15.9</v>
      </c>
      <c r="K453">
        <v>49.9</v>
      </c>
      <c r="L453" s="33">
        <v>97</v>
      </c>
      <c r="M453">
        <v>5.4</v>
      </c>
      <c r="N453" s="33">
        <v>27</v>
      </c>
      <c r="O453">
        <v>23</v>
      </c>
      <c r="P453">
        <v>18</v>
      </c>
      <c r="Q453" s="33">
        <v>101</v>
      </c>
      <c r="R453">
        <v>92</v>
      </c>
      <c r="S453">
        <v>58</v>
      </c>
      <c r="T453" s="33">
        <v>0.64</v>
      </c>
      <c r="U453" s="33">
        <v>0</v>
      </c>
      <c r="V453">
        <v>0</v>
      </c>
      <c r="W453">
        <v>0</v>
      </c>
      <c r="X453" s="33">
        <v>1</v>
      </c>
      <c r="Y453">
        <v>3</v>
      </c>
      <c r="Z453">
        <v>3</v>
      </c>
      <c r="AA453" s="33">
        <v>1</v>
      </c>
      <c r="AC453">
        <v>2</v>
      </c>
    </row>
    <row r="454" spans="1:29">
      <c r="A454" s="33">
        <v>1</v>
      </c>
      <c r="B454">
        <v>50</v>
      </c>
      <c r="C454" s="33">
        <v>1</v>
      </c>
      <c r="D454" s="33">
        <v>170.6</v>
      </c>
      <c r="E454">
        <v>63</v>
      </c>
      <c r="F454">
        <v>21.6</v>
      </c>
      <c r="G454">
        <v>80.5</v>
      </c>
      <c r="H454" s="33">
        <v>126</v>
      </c>
      <c r="I454">
        <v>83</v>
      </c>
      <c r="J454" s="33">
        <v>15.3</v>
      </c>
      <c r="K454">
        <v>44.2</v>
      </c>
      <c r="L454" s="33">
        <v>112</v>
      </c>
      <c r="M454">
        <v>5.7</v>
      </c>
      <c r="N454" s="33">
        <v>27</v>
      </c>
      <c r="O454">
        <v>27</v>
      </c>
      <c r="P454">
        <v>676</v>
      </c>
      <c r="Q454" s="33">
        <v>106</v>
      </c>
      <c r="R454">
        <v>82</v>
      </c>
      <c r="S454">
        <v>72</v>
      </c>
      <c r="T454" s="33">
        <v>0.76</v>
      </c>
      <c r="U454" s="33">
        <v>0</v>
      </c>
      <c r="V454">
        <v>0</v>
      </c>
      <c r="W454">
        <v>0</v>
      </c>
      <c r="X454" s="33">
        <v>1</v>
      </c>
      <c r="Y454">
        <v>2</v>
      </c>
      <c r="Z454">
        <v>4</v>
      </c>
      <c r="AA454" s="33">
        <v>1</v>
      </c>
      <c r="AC454">
        <v>3</v>
      </c>
    </row>
    <row r="455" spans="1:29">
      <c r="A455" s="33">
        <v>1</v>
      </c>
      <c r="B455">
        <v>53</v>
      </c>
      <c r="C455" s="33">
        <v>1</v>
      </c>
      <c r="D455" s="33">
        <v>163.19999999999999</v>
      </c>
      <c r="E455">
        <v>63.6</v>
      </c>
      <c r="F455">
        <v>23.9</v>
      </c>
      <c r="G455">
        <v>83</v>
      </c>
      <c r="H455" s="33">
        <v>118</v>
      </c>
      <c r="I455">
        <v>77</v>
      </c>
      <c r="J455" s="33">
        <v>14.7</v>
      </c>
      <c r="K455">
        <v>44.7</v>
      </c>
      <c r="L455" s="33">
        <v>100</v>
      </c>
      <c r="M455">
        <v>5.4</v>
      </c>
      <c r="N455" s="33">
        <v>22</v>
      </c>
      <c r="O455">
        <v>15</v>
      </c>
      <c r="P455">
        <v>40</v>
      </c>
      <c r="Q455" s="33">
        <v>92</v>
      </c>
      <c r="R455">
        <v>119</v>
      </c>
      <c r="S455">
        <v>52</v>
      </c>
      <c r="T455" s="33">
        <v>0.63</v>
      </c>
      <c r="U455" s="33">
        <v>1</v>
      </c>
      <c r="V455">
        <v>0</v>
      </c>
      <c r="W455">
        <v>1</v>
      </c>
      <c r="X455" s="33">
        <v>1</v>
      </c>
      <c r="Y455">
        <v>3</v>
      </c>
      <c r="Z455">
        <v>3</v>
      </c>
      <c r="AA455" s="33">
        <v>1</v>
      </c>
      <c r="AC455">
        <v>3</v>
      </c>
    </row>
    <row r="456" spans="1:29">
      <c r="A456" s="33">
        <v>1</v>
      </c>
      <c r="B456">
        <v>54</v>
      </c>
      <c r="C456" s="33">
        <v>1</v>
      </c>
      <c r="D456" s="33">
        <v>170.9</v>
      </c>
      <c r="E456">
        <v>69.3</v>
      </c>
      <c r="F456">
        <v>23.7</v>
      </c>
      <c r="G456">
        <v>82</v>
      </c>
      <c r="H456" s="33">
        <v>111</v>
      </c>
      <c r="I456">
        <v>85</v>
      </c>
      <c r="J456" s="33">
        <v>15.3</v>
      </c>
      <c r="K456">
        <v>46.4</v>
      </c>
      <c r="L456" s="33">
        <v>84</v>
      </c>
      <c r="M456">
        <v>5.6</v>
      </c>
      <c r="N456" s="33">
        <v>14</v>
      </c>
      <c r="O456">
        <v>11</v>
      </c>
      <c r="P456">
        <v>33</v>
      </c>
      <c r="Q456" s="33">
        <v>174</v>
      </c>
      <c r="R456">
        <v>131</v>
      </c>
      <c r="S456">
        <v>45</v>
      </c>
      <c r="T456" s="33">
        <v>0.74</v>
      </c>
      <c r="U456" s="33">
        <v>0</v>
      </c>
      <c r="V456">
        <v>0</v>
      </c>
      <c r="W456">
        <v>0</v>
      </c>
      <c r="X456" s="33">
        <v>1</v>
      </c>
      <c r="Y456">
        <v>1</v>
      </c>
      <c r="AA456" s="33">
        <v>1</v>
      </c>
    </row>
    <row r="457" spans="1:29">
      <c r="A457" s="33">
        <v>1</v>
      </c>
      <c r="B457">
        <v>54</v>
      </c>
      <c r="C457" s="33">
        <v>1</v>
      </c>
      <c r="D457" s="33">
        <v>171.3</v>
      </c>
      <c r="E457">
        <v>71.3</v>
      </c>
      <c r="F457">
        <v>24.3</v>
      </c>
      <c r="G457">
        <v>83</v>
      </c>
      <c r="H457" s="33">
        <v>139</v>
      </c>
      <c r="I457">
        <v>81</v>
      </c>
      <c r="J457" s="33">
        <v>14</v>
      </c>
      <c r="K457">
        <v>44</v>
      </c>
      <c r="L457" s="33">
        <v>107</v>
      </c>
      <c r="M457">
        <v>5.4</v>
      </c>
      <c r="N457" s="33">
        <v>28</v>
      </c>
      <c r="O457">
        <v>23</v>
      </c>
      <c r="P457">
        <v>71</v>
      </c>
      <c r="Q457" s="33">
        <v>214</v>
      </c>
      <c r="R457">
        <v>131</v>
      </c>
      <c r="S457">
        <v>97</v>
      </c>
      <c r="T457" s="33">
        <v>0.7</v>
      </c>
      <c r="U457" s="33">
        <v>0</v>
      </c>
      <c r="V457">
        <v>0</v>
      </c>
      <c r="W457">
        <v>0</v>
      </c>
      <c r="X457" s="33">
        <v>1</v>
      </c>
      <c r="Y457">
        <v>3</v>
      </c>
      <c r="Z457">
        <v>3</v>
      </c>
      <c r="AA457" s="33">
        <v>1</v>
      </c>
      <c r="AC457">
        <v>3</v>
      </c>
    </row>
    <row r="458" spans="1:29">
      <c r="A458" s="33">
        <v>1</v>
      </c>
      <c r="B458">
        <v>54</v>
      </c>
      <c r="C458" s="33">
        <v>1</v>
      </c>
      <c r="D458" s="33">
        <v>167</v>
      </c>
      <c r="E458">
        <v>62</v>
      </c>
      <c r="F458">
        <v>22.2</v>
      </c>
      <c r="G458">
        <v>80.5</v>
      </c>
      <c r="H458" s="33">
        <v>91</v>
      </c>
      <c r="I458">
        <v>56</v>
      </c>
      <c r="J458" s="33">
        <v>15</v>
      </c>
      <c r="K458">
        <v>47.6</v>
      </c>
      <c r="L458" s="33">
        <v>78</v>
      </c>
      <c r="M458">
        <v>5.2</v>
      </c>
      <c r="N458" s="33">
        <v>22</v>
      </c>
      <c r="O458">
        <v>27</v>
      </c>
      <c r="P458">
        <v>20</v>
      </c>
      <c r="Q458" s="33">
        <v>85</v>
      </c>
      <c r="R458">
        <v>127</v>
      </c>
      <c r="S458">
        <v>63</v>
      </c>
      <c r="T458" s="33">
        <v>0.71</v>
      </c>
      <c r="U458" s="33">
        <v>0</v>
      </c>
      <c r="V458">
        <v>0</v>
      </c>
      <c r="W458">
        <v>0</v>
      </c>
      <c r="X458" s="33">
        <v>1</v>
      </c>
      <c r="Y458">
        <v>2</v>
      </c>
      <c r="Z458">
        <v>1</v>
      </c>
      <c r="AA458" s="33">
        <v>1</v>
      </c>
    </row>
    <row r="459" spans="1:29">
      <c r="A459" s="33">
        <v>1</v>
      </c>
      <c r="B459">
        <v>60</v>
      </c>
      <c r="C459" s="33">
        <v>1</v>
      </c>
      <c r="D459" s="33">
        <v>167.5</v>
      </c>
      <c r="E459">
        <v>60.9</v>
      </c>
      <c r="F459">
        <v>21.7</v>
      </c>
      <c r="G459">
        <v>79</v>
      </c>
      <c r="H459" s="33">
        <v>117</v>
      </c>
      <c r="I459">
        <v>78</v>
      </c>
      <c r="J459" s="33">
        <v>15.7</v>
      </c>
      <c r="K459" t="s">
        <v>20</v>
      </c>
      <c r="L459" s="33">
        <v>87</v>
      </c>
      <c r="M459" t="s">
        <v>180</v>
      </c>
      <c r="N459" s="33">
        <v>25</v>
      </c>
      <c r="O459">
        <v>10</v>
      </c>
      <c r="P459">
        <v>18</v>
      </c>
      <c r="Q459" s="33">
        <v>196</v>
      </c>
      <c r="R459">
        <v>109</v>
      </c>
      <c r="S459">
        <v>44</v>
      </c>
      <c r="T459" s="33" t="s">
        <v>20</v>
      </c>
      <c r="U459" s="33">
        <v>0</v>
      </c>
      <c r="V459">
        <v>0</v>
      </c>
      <c r="W459">
        <v>0</v>
      </c>
      <c r="X459" s="33">
        <v>1</v>
      </c>
      <c r="Y459">
        <v>3</v>
      </c>
      <c r="Z459">
        <v>3</v>
      </c>
      <c r="AA459" s="33">
        <v>0</v>
      </c>
      <c r="AC459">
        <v>2</v>
      </c>
    </row>
    <row r="460" spans="1:29">
      <c r="A460" s="33">
        <v>1</v>
      </c>
      <c r="B460">
        <v>61</v>
      </c>
      <c r="C460" s="33">
        <v>1</v>
      </c>
      <c r="D460" s="33">
        <v>164.7</v>
      </c>
      <c r="E460">
        <v>64.099999999999994</v>
      </c>
      <c r="F460">
        <v>23.6</v>
      </c>
      <c r="G460">
        <v>82</v>
      </c>
      <c r="H460" s="33">
        <v>147</v>
      </c>
      <c r="I460">
        <v>82</v>
      </c>
      <c r="J460" s="33">
        <v>16.600000000000001</v>
      </c>
      <c r="K460">
        <v>47.8</v>
      </c>
      <c r="L460" s="33">
        <v>245</v>
      </c>
      <c r="M460">
        <v>9.5</v>
      </c>
      <c r="N460" s="33">
        <v>26</v>
      </c>
      <c r="O460">
        <v>40</v>
      </c>
      <c r="P460">
        <v>59</v>
      </c>
      <c r="Q460" s="33">
        <v>201</v>
      </c>
      <c r="R460">
        <v>109</v>
      </c>
      <c r="S460">
        <v>54</v>
      </c>
      <c r="T460" s="33">
        <v>0.73</v>
      </c>
      <c r="U460" s="33">
        <v>0</v>
      </c>
      <c r="V460">
        <v>1</v>
      </c>
      <c r="W460">
        <v>1</v>
      </c>
      <c r="X460" s="33">
        <v>1</v>
      </c>
      <c r="Y460">
        <v>3</v>
      </c>
      <c r="Z460">
        <v>2</v>
      </c>
      <c r="AA460" s="33">
        <v>1</v>
      </c>
    </row>
    <row r="461" spans="1:29">
      <c r="A461" s="33">
        <v>1</v>
      </c>
      <c r="B461">
        <v>61</v>
      </c>
      <c r="C461" s="33">
        <v>1</v>
      </c>
      <c r="D461" s="33">
        <v>158.9</v>
      </c>
      <c r="E461">
        <v>55.1</v>
      </c>
      <c r="F461">
        <v>21.8</v>
      </c>
      <c r="G461">
        <v>76.5</v>
      </c>
      <c r="H461" s="33">
        <v>137</v>
      </c>
      <c r="I461">
        <v>91</v>
      </c>
      <c r="J461" s="33">
        <v>13.4</v>
      </c>
      <c r="K461">
        <v>42.2</v>
      </c>
      <c r="L461" s="33">
        <v>85</v>
      </c>
      <c r="M461">
        <v>5.0999999999999996</v>
      </c>
      <c r="N461" s="33">
        <v>21</v>
      </c>
      <c r="O461">
        <v>17</v>
      </c>
      <c r="P461">
        <v>25</v>
      </c>
      <c r="Q461" s="33">
        <v>104</v>
      </c>
      <c r="R461">
        <v>108</v>
      </c>
      <c r="S461">
        <v>51</v>
      </c>
      <c r="T461" s="33">
        <v>0.69</v>
      </c>
      <c r="U461" s="33">
        <v>1</v>
      </c>
      <c r="V461">
        <v>0</v>
      </c>
      <c r="W461">
        <v>1</v>
      </c>
      <c r="X461" s="33">
        <v>1</v>
      </c>
      <c r="Y461">
        <v>3</v>
      </c>
      <c r="Z461">
        <v>1</v>
      </c>
      <c r="AA461" s="33">
        <v>1</v>
      </c>
    </row>
    <row r="462" spans="1:29">
      <c r="A462" s="33">
        <v>1</v>
      </c>
      <c r="B462">
        <v>64</v>
      </c>
      <c r="C462" s="33">
        <v>1</v>
      </c>
      <c r="D462" s="33">
        <v>161</v>
      </c>
      <c r="E462">
        <v>60.5</v>
      </c>
      <c r="F462">
        <v>23.3</v>
      </c>
      <c r="G462">
        <v>83</v>
      </c>
      <c r="H462" s="33">
        <v>156</v>
      </c>
      <c r="I462">
        <v>93</v>
      </c>
      <c r="J462" s="33">
        <v>14.4</v>
      </c>
      <c r="K462">
        <v>43.9</v>
      </c>
      <c r="L462" s="33">
        <v>108</v>
      </c>
      <c r="M462">
        <v>5.6</v>
      </c>
      <c r="N462" s="33">
        <v>27</v>
      </c>
      <c r="O462">
        <v>28</v>
      </c>
      <c r="P462">
        <v>64</v>
      </c>
      <c r="Q462" s="33">
        <v>253</v>
      </c>
      <c r="R462">
        <v>129</v>
      </c>
      <c r="S462">
        <v>41</v>
      </c>
      <c r="T462" s="33">
        <v>0.7</v>
      </c>
      <c r="U462" s="33">
        <v>1</v>
      </c>
      <c r="V462">
        <v>0</v>
      </c>
      <c r="W462">
        <v>0</v>
      </c>
      <c r="X462" s="33">
        <v>1</v>
      </c>
      <c r="Y462">
        <v>2</v>
      </c>
      <c r="Z462">
        <v>2</v>
      </c>
      <c r="AA462" s="33">
        <v>1</v>
      </c>
    </row>
    <row r="463" spans="1:29">
      <c r="A463" s="33">
        <v>1</v>
      </c>
      <c r="B463">
        <v>66</v>
      </c>
      <c r="C463" s="33">
        <v>1</v>
      </c>
      <c r="D463" s="33">
        <v>159</v>
      </c>
      <c r="E463">
        <v>60.2</v>
      </c>
      <c r="F463">
        <v>23.8</v>
      </c>
      <c r="G463">
        <v>81.5</v>
      </c>
      <c r="H463" s="33">
        <v>140</v>
      </c>
      <c r="I463">
        <v>108</v>
      </c>
      <c r="J463" s="33">
        <v>14</v>
      </c>
      <c r="K463">
        <v>43.1</v>
      </c>
      <c r="L463" s="33">
        <v>110</v>
      </c>
      <c r="M463">
        <v>5.9</v>
      </c>
      <c r="N463" s="33">
        <v>21</v>
      </c>
      <c r="O463">
        <v>17</v>
      </c>
      <c r="P463">
        <v>131</v>
      </c>
      <c r="Q463" s="33">
        <v>90</v>
      </c>
      <c r="R463">
        <v>75</v>
      </c>
      <c r="S463">
        <v>64</v>
      </c>
      <c r="T463" s="33">
        <v>0.77</v>
      </c>
      <c r="U463" s="33">
        <v>0</v>
      </c>
      <c r="V463">
        <v>0</v>
      </c>
      <c r="W463">
        <v>0</v>
      </c>
      <c r="X463" s="33">
        <v>1</v>
      </c>
      <c r="Y463">
        <v>3</v>
      </c>
      <c r="Z463">
        <v>2</v>
      </c>
      <c r="AA463" s="33">
        <v>1</v>
      </c>
    </row>
    <row r="464" spans="1:29">
      <c r="A464" s="33">
        <v>1</v>
      </c>
      <c r="B464">
        <v>66</v>
      </c>
      <c r="C464" s="33">
        <v>1</v>
      </c>
      <c r="D464" s="33">
        <v>140.9</v>
      </c>
      <c r="E464">
        <v>42.9</v>
      </c>
      <c r="F464">
        <v>21.6</v>
      </c>
      <c r="G464">
        <v>74.3</v>
      </c>
      <c r="H464" s="33">
        <v>189</v>
      </c>
      <c r="I464">
        <v>96</v>
      </c>
      <c r="J464" s="33">
        <v>14.6</v>
      </c>
      <c r="K464">
        <v>45.4</v>
      </c>
      <c r="L464" s="33">
        <v>129</v>
      </c>
      <c r="M464">
        <v>5.6</v>
      </c>
      <c r="N464" s="33">
        <v>137</v>
      </c>
      <c r="O464">
        <v>49</v>
      </c>
      <c r="P464">
        <v>753</v>
      </c>
      <c r="Q464" s="33">
        <v>164</v>
      </c>
      <c r="R464">
        <v>54</v>
      </c>
      <c r="S464">
        <v>54</v>
      </c>
      <c r="T464" s="33">
        <v>0.55000000000000004</v>
      </c>
      <c r="U464" s="33">
        <v>0</v>
      </c>
      <c r="V464">
        <v>0</v>
      </c>
      <c r="W464">
        <v>0</v>
      </c>
      <c r="X464" s="33">
        <v>1</v>
      </c>
      <c r="Y464">
        <v>3</v>
      </c>
      <c r="Z464">
        <v>2</v>
      </c>
      <c r="AA464" s="33">
        <v>1</v>
      </c>
    </row>
    <row r="465" spans="1:29">
      <c r="A465" s="33">
        <v>1</v>
      </c>
      <c r="B465">
        <v>66</v>
      </c>
      <c r="C465" s="33">
        <v>1</v>
      </c>
      <c r="D465" s="33">
        <v>158.30000000000001</v>
      </c>
      <c r="E465">
        <v>51.2</v>
      </c>
      <c r="F465">
        <v>20.399999999999999</v>
      </c>
      <c r="G465">
        <v>78.2</v>
      </c>
      <c r="H465" s="33">
        <v>101</v>
      </c>
      <c r="I465">
        <v>56</v>
      </c>
      <c r="J465" s="33">
        <v>13.3</v>
      </c>
      <c r="K465">
        <v>42.3</v>
      </c>
      <c r="L465" s="33">
        <v>89</v>
      </c>
      <c r="M465">
        <v>5</v>
      </c>
      <c r="N465" s="33">
        <v>18</v>
      </c>
      <c r="O465">
        <v>13</v>
      </c>
      <c r="P465">
        <v>16</v>
      </c>
      <c r="Q465" s="33">
        <v>81</v>
      </c>
      <c r="R465">
        <v>170</v>
      </c>
      <c r="S465">
        <v>36</v>
      </c>
      <c r="T465" s="33">
        <v>0.9</v>
      </c>
      <c r="U465" s="33">
        <v>0</v>
      </c>
      <c r="V465">
        <v>0</v>
      </c>
      <c r="W465">
        <v>1</v>
      </c>
      <c r="X465" s="33">
        <v>1</v>
      </c>
      <c r="Y465">
        <v>1</v>
      </c>
      <c r="Z465">
        <v>1</v>
      </c>
      <c r="AA465" s="33">
        <v>1</v>
      </c>
    </row>
    <row r="466" spans="1:29">
      <c r="A466" s="33">
        <v>1</v>
      </c>
      <c r="B466">
        <v>67</v>
      </c>
      <c r="C466" s="33">
        <v>1</v>
      </c>
      <c r="D466" s="33">
        <v>160</v>
      </c>
      <c r="E466">
        <v>52</v>
      </c>
      <c r="F466">
        <v>20.3</v>
      </c>
      <c r="G466">
        <v>82</v>
      </c>
      <c r="H466" s="33">
        <v>91</v>
      </c>
      <c r="I466">
        <v>63</v>
      </c>
      <c r="J466" s="33">
        <v>12.1</v>
      </c>
      <c r="K466">
        <v>39.5</v>
      </c>
      <c r="L466" s="33">
        <v>86</v>
      </c>
      <c r="M466">
        <v>6</v>
      </c>
      <c r="N466" s="33">
        <v>22</v>
      </c>
      <c r="O466">
        <v>13</v>
      </c>
      <c r="P466">
        <v>16</v>
      </c>
      <c r="Q466" s="33">
        <v>84</v>
      </c>
      <c r="R466">
        <v>118</v>
      </c>
      <c r="S466">
        <v>55</v>
      </c>
      <c r="T466" s="33">
        <v>0.6</v>
      </c>
      <c r="U466" s="33">
        <v>1</v>
      </c>
      <c r="V466">
        <v>0</v>
      </c>
      <c r="W466">
        <v>0</v>
      </c>
      <c r="X466" s="33">
        <v>1</v>
      </c>
      <c r="Y466">
        <v>1</v>
      </c>
      <c r="AA466" s="33">
        <v>0</v>
      </c>
    </row>
    <row r="467" spans="1:29">
      <c r="A467" s="33">
        <v>1</v>
      </c>
      <c r="B467">
        <v>67</v>
      </c>
      <c r="C467" s="33">
        <v>1</v>
      </c>
      <c r="D467" s="33">
        <v>156.9</v>
      </c>
      <c r="E467">
        <v>48.3</v>
      </c>
      <c r="F467">
        <v>19.600000000000001</v>
      </c>
      <c r="G467">
        <v>75.5</v>
      </c>
      <c r="H467" s="33">
        <v>142</v>
      </c>
      <c r="I467">
        <v>84</v>
      </c>
      <c r="J467" s="33">
        <v>15.2</v>
      </c>
      <c r="K467">
        <v>46.7</v>
      </c>
      <c r="L467" s="33">
        <v>93</v>
      </c>
      <c r="M467">
        <v>5.4</v>
      </c>
      <c r="N467" s="33">
        <v>66</v>
      </c>
      <c r="O467">
        <v>51</v>
      </c>
      <c r="P467">
        <v>604</v>
      </c>
      <c r="Q467" s="33">
        <v>194</v>
      </c>
      <c r="R467">
        <v>79</v>
      </c>
      <c r="S467">
        <v>56</v>
      </c>
      <c r="T467" s="33">
        <v>0.67</v>
      </c>
      <c r="U467" s="33">
        <v>1</v>
      </c>
      <c r="V467">
        <v>0</v>
      </c>
      <c r="W467">
        <v>0</v>
      </c>
      <c r="X467" s="33">
        <v>1</v>
      </c>
      <c r="Y467">
        <v>3</v>
      </c>
      <c r="Z467">
        <v>2</v>
      </c>
      <c r="AA467" s="33">
        <v>1</v>
      </c>
    </row>
    <row r="468" spans="1:29">
      <c r="A468" s="33">
        <v>1</v>
      </c>
      <c r="B468">
        <v>68</v>
      </c>
      <c r="C468" s="33">
        <v>1</v>
      </c>
      <c r="D468" s="33">
        <v>163.69999999999999</v>
      </c>
      <c r="E468">
        <v>43.7</v>
      </c>
      <c r="F468">
        <v>16.3</v>
      </c>
      <c r="G468">
        <v>62</v>
      </c>
      <c r="H468" s="33">
        <v>127</v>
      </c>
      <c r="I468">
        <v>79</v>
      </c>
      <c r="J468" s="33">
        <v>14.1</v>
      </c>
      <c r="K468">
        <v>44.1</v>
      </c>
      <c r="L468" s="33">
        <v>79</v>
      </c>
      <c r="M468">
        <v>5.4</v>
      </c>
      <c r="N468" s="33">
        <v>41</v>
      </c>
      <c r="O468">
        <v>27</v>
      </c>
      <c r="P468">
        <v>50</v>
      </c>
      <c r="Q468" s="33">
        <v>59</v>
      </c>
      <c r="R468">
        <v>81</v>
      </c>
      <c r="S468">
        <v>76</v>
      </c>
      <c r="T468" s="33">
        <v>0.68</v>
      </c>
      <c r="U468" s="33">
        <v>0</v>
      </c>
      <c r="V468">
        <v>0</v>
      </c>
      <c r="W468">
        <v>0</v>
      </c>
      <c r="X468" s="33">
        <v>1</v>
      </c>
      <c r="Y468">
        <v>3</v>
      </c>
      <c r="Z468">
        <v>3</v>
      </c>
      <c r="AA468" s="33">
        <v>1</v>
      </c>
      <c r="AC468">
        <v>2</v>
      </c>
    </row>
    <row r="469" spans="1:29">
      <c r="A469" s="33">
        <v>1</v>
      </c>
      <c r="B469">
        <v>68</v>
      </c>
      <c r="C469" s="33">
        <v>1</v>
      </c>
      <c r="D469" s="33">
        <v>165.4</v>
      </c>
      <c r="E469">
        <v>62.1</v>
      </c>
      <c r="F469">
        <v>22.7</v>
      </c>
      <c r="G469">
        <v>77</v>
      </c>
      <c r="H469" s="33">
        <v>160</v>
      </c>
      <c r="I469">
        <v>86</v>
      </c>
      <c r="J469" s="33">
        <v>14</v>
      </c>
      <c r="K469">
        <v>44.1</v>
      </c>
      <c r="L469" s="33">
        <v>100</v>
      </c>
      <c r="M469">
        <v>6.1</v>
      </c>
      <c r="N469" s="33">
        <v>27</v>
      </c>
      <c r="O469">
        <v>14</v>
      </c>
      <c r="P469">
        <v>29</v>
      </c>
      <c r="Q469" s="33">
        <v>85</v>
      </c>
      <c r="R469">
        <v>122</v>
      </c>
      <c r="S469">
        <v>56</v>
      </c>
      <c r="T469" s="33">
        <v>0.95</v>
      </c>
      <c r="U469" s="33">
        <v>0</v>
      </c>
      <c r="V469">
        <v>0</v>
      </c>
      <c r="W469">
        <v>0</v>
      </c>
      <c r="X469" s="33">
        <v>1</v>
      </c>
      <c r="Y469">
        <v>3</v>
      </c>
      <c r="Z469">
        <v>1</v>
      </c>
      <c r="AA469" s="33">
        <v>1</v>
      </c>
    </row>
    <row r="470" spans="1:29">
      <c r="A470" s="33">
        <v>1</v>
      </c>
      <c r="B470">
        <v>70</v>
      </c>
      <c r="C470" s="33">
        <v>1</v>
      </c>
      <c r="D470" s="33">
        <v>166.4</v>
      </c>
      <c r="E470">
        <v>70.900000000000006</v>
      </c>
      <c r="F470">
        <v>25.6</v>
      </c>
      <c r="G470">
        <v>94</v>
      </c>
      <c r="H470" s="33">
        <v>124</v>
      </c>
      <c r="I470">
        <v>77</v>
      </c>
      <c r="J470" s="33">
        <v>16</v>
      </c>
      <c r="K470">
        <v>48.8</v>
      </c>
      <c r="L470" s="33">
        <v>99</v>
      </c>
      <c r="M470">
        <v>6.1</v>
      </c>
      <c r="N470" s="33">
        <v>26</v>
      </c>
      <c r="O470">
        <v>28</v>
      </c>
      <c r="P470">
        <v>15</v>
      </c>
      <c r="Q470" s="33">
        <v>57</v>
      </c>
      <c r="R470">
        <v>103</v>
      </c>
      <c r="S470">
        <v>65</v>
      </c>
      <c r="T470" s="33">
        <v>0.6</v>
      </c>
      <c r="U470" s="33">
        <v>0</v>
      </c>
      <c r="V470">
        <v>0</v>
      </c>
      <c r="W470">
        <v>0</v>
      </c>
      <c r="X470" s="33">
        <v>1</v>
      </c>
      <c r="Y470">
        <v>1</v>
      </c>
      <c r="AA470" s="33">
        <v>1</v>
      </c>
    </row>
    <row r="471" spans="1:29">
      <c r="A471" s="33">
        <v>1</v>
      </c>
      <c r="B471">
        <v>70</v>
      </c>
      <c r="C471" s="33">
        <v>1</v>
      </c>
      <c r="D471" s="33">
        <v>168</v>
      </c>
      <c r="E471">
        <v>55.7</v>
      </c>
      <c r="F471">
        <v>19.7</v>
      </c>
      <c r="G471">
        <v>80.5</v>
      </c>
      <c r="H471" s="33">
        <v>153</v>
      </c>
      <c r="I471">
        <v>76</v>
      </c>
      <c r="J471" s="33">
        <v>15.5</v>
      </c>
      <c r="K471">
        <v>47.1</v>
      </c>
      <c r="L471" s="33">
        <v>144</v>
      </c>
      <c r="M471">
        <v>6.8</v>
      </c>
      <c r="N471" s="33">
        <v>20</v>
      </c>
      <c r="O471">
        <v>26</v>
      </c>
      <c r="P471">
        <v>39</v>
      </c>
      <c r="Q471" s="33">
        <v>64</v>
      </c>
      <c r="R471">
        <v>80</v>
      </c>
      <c r="S471">
        <v>52</v>
      </c>
      <c r="T471" s="33">
        <v>0.52</v>
      </c>
      <c r="U471" s="33">
        <v>0</v>
      </c>
      <c r="V471">
        <v>1</v>
      </c>
      <c r="W471">
        <v>0</v>
      </c>
      <c r="X471" s="33">
        <v>1</v>
      </c>
      <c r="Y471">
        <v>1</v>
      </c>
      <c r="Z471">
        <v>1</v>
      </c>
      <c r="AA471" s="33">
        <v>1</v>
      </c>
    </row>
    <row r="472" spans="1:29">
      <c r="A472" s="33">
        <v>1</v>
      </c>
      <c r="B472">
        <v>71</v>
      </c>
      <c r="C472" s="33">
        <v>1</v>
      </c>
      <c r="D472" s="33">
        <v>162.9</v>
      </c>
      <c r="E472">
        <v>70.400000000000006</v>
      </c>
      <c r="F472">
        <v>26.5</v>
      </c>
      <c r="G472">
        <v>92.5</v>
      </c>
      <c r="H472" s="33">
        <v>119</v>
      </c>
      <c r="I472">
        <v>68</v>
      </c>
      <c r="J472" s="33">
        <v>14.8</v>
      </c>
      <c r="K472">
        <v>44.6</v>
      </c>
      <c r="L472" s="33">
        <v>86</v>
      </c>
      <c r="M472">
        <v>5.5</v>
      </c>
      <c r="N472" s="33">
        <v>20</v>
      </c>
      <c r="O472">
        <v>11</v>
      </c>
      <c r="P472">
        <v>30</v>
      </c>
      <c r="Q472" s="33">
        <v>106</v>
      </c>
      <c r="R472">
        <v>185</v>
      </c>
      <c r="S472">
        <v>48</v>
      </c>
      <c r="T472" s="33">
        <v>0.74</v>
      </c>
      <c r="U472" s="33">
        <v>0</v>
      </c>
      <c r="V472">
        <v>0</v>
      </c>
      <c r="W472">
        <v>0</v>
      </c>
      <c r="X472" s="33">
        <v>1</v>
      </c>
      <c r="Y472">
        <v>3</v>
      </c>
      <c r="Z472">
        <v>1</v>
      </c>
      <c r="AA472" s="33">
        <v>1</v>
      </c>
    </row>
    <row r="473" spans="1:29">
      <c r="A473" s="33">
        <v>1</v>
      </c>
      <c r="B473">
        <v>74</v>
      </c>
      <c r="C473" s="33">
        <v>1</v>
      </c>
      <c r="D473" s="33">
        <v>157.5</v>
      </c>
      <c r="E473">
        <v>47.1</v>
      </c>
      <c r="F473">
        <v>19</v>
      </c>
      <c r="G473">
        <v>76.5</v>
      </c>
      <c r="H473" s="33">
        <v>141</v>
      </c>
      <c r="I473">
        <v>62</v>
      </c>
      <c r="J473" s="33">
        <v>14.5</v>
      </c>
      <c r="K473">
        <v>45.2</v>
      </c>
      <c r="L473" s="33">
        <v>83</v>
      </c>
      <c r="M473">
        <v>5.2</v>
      </c>
      <c r="N473" s="33">
        <v>26</v>
      </c>
      <c r="O473">
        <v>14</v>
      </c>
      <c r="P473">
        <v>19</v>
      </c>
      <c r="Q473" s="33">
        <v>141</v>
      </c>
      <c r="R473">
        <v>90</v>
      </c>
      <c r="S473">
        <v>62</v>
      </c>
      <c r="T473" s="33">
        <v>0.71</v>
      </c>
      <c r="U473" s="33">
        <v>0</v>
      </c>
      <c r="V473">
        <v>0</v>
      </c>
      <c r="W473">
        <v>0</v>
      </c>
      <c r="X473" s="33">
        <v>1</v>
      </c>
      <c r="Y473">
        <v>1</v>
      </c>
      <c r="AA473" s="33">
        <v>1</v>
      </c>
    </row>
    <row r="474" spans="1:29">
      <c r="A474" s="33">
        <v>1</v>
      </c>
      <c r="B474">
        <v>75</v>
      </c>
      <c r="C474" s="33">
        <v>1</v>
      </c>
      <c r="D474" s="33">
        <v>162.30000000000001</v>
      </c>
      <c r="E474">
        <v>52.7</v>
      </c>
      <c r="F474">
        <v>20</v>
      </c>
      <c r="G474">
        <v>77.5</v>
      </c>
      <c r="H474" s="33">
        <v>137</v>
      </c>
      <c r="I474">
        <v>85</v>
      </c>
      <c r="J474" s="33">
        <v>16.600000000000001</v>
      </c>
      <c r="K474">
        <v>53.4</v>
      </c>
      <c r="L474" s="33">
        <v>122</v>
      </c>
      <c r="M474">
        <v>6.3</v>
      </c>
      <c r="N474" s="33">
        <v>26</v>
      </c>
      <c r="O474">
        <v>28</v>
      </c>
      <c r="P474">
        <v>29</v>
      </c>
      <c r="Q474" s="33">
        <v>150</v>
      </c>
      <c r="R474">
        <v>117</v>
      </c>
      <c r="S474">
        <v>69</v>
      </c>
      <c r="T474" s="33">
        <v>0.78</v>
      </c>
      <c r="U474" s="33">
        <v>0</v>
      </c>
      <c r="V474">
        <v>1</v>
      </c>
      <c r="W474">
        <v>1</v>
      </c>
      <c r="X474" s="33">
        <v>1</v>
      </c>
      <c r="Y474">
        <v>1</v>
      </c>
      <c r="AA474" s="33">
        <v>1</v>
      </c>
    </row>
    <row r="475" spans="1:29">
      <c r="A475" s="33">
        <v>2</v>
      </c>
      <c r="B475">
        <v>65</v>
      </c>
      <c r="C475" s="33">
        <v>3</v>
      </c>
      <c r="D475" s="33">
        <v>157.5</v>
      </c>
      <c r="E475">
        <v>82.6</v>
      </c>
      <c r="F475">
        <v>33.299999999999997</v>
      </c>
      <c r="G475">
        <v>106.2</v>
      </c>
      <c r="H475" s="33">
        <v>149</v>
      </c>
      <c r="I475">
        <v>98</v>
      </c>
      <c r="J475" s="33">
        <v>13.7</v>
      </c>
      <c r="K475">
        <v>44.9</v>
      </c>
      <c r="L475" s="33">
        <v>119</v>
      </c>
      <c r="M475">
        <v>6.8</v>
      </c>
      <c r="N475" s="33">
        <v>14</v>
      </c>
      <c r="O475">
        <v>12</v>
      </c>
      <c r="P475">
        <v>15</v>
      </c>
      <c r="Q475" s="33">
        <v>222</v>
      </c>
      <c r="R475">
        <v>121</v>
      </c>
      <c r="S475">
        <v>51</v>
      </c>
      <c r="T475" s="33">
        <v>0.48</v>
      </c>
      <c r="U475" s="33">
        <v>1</v>
      </c>
      <c r="V475">
        <v>0</v>
      </c>
      <c r="W475">
        <v>0</v>
      </c>
      <c r="X475" s="33">
        <v>1</v>
      </c>
      <c r="Y475">
        <v>1</v>
      </c>
      <c r="Z475">
        <v>1</v>
      </c>
      <c r="AA475" s="33">
        <v>0</v>
      </c>
      <c r="AB475" s="33">
        <v>102</v>
      </c>
    </row>
    <row r="476" spans="1:29">
      <c r="A476" s="33">
        <v>2</v>
      </c>
      <c r="B476">
        <v>21</v>
      </c>
      <c r="C476" s="33">
        <v>1</v>
      </c>
      <c r="D476" s="33">
        <v>154.4</v>
      </c>
      <c r="E476">
        <v>45.3</v>
      </c>
      <c r="F476">
        <v>19</v>
      </c>
      <c r="G476">
        <v>77</v>
      </c>
      <c r="H476" s="33">
        <v>110</v>
      </c>
      <c r="I476">
        <v>73</v>
      </c>
      <c r="J476" s="33">
        <v>14.6</v>
      </c>
      <c r="K476" t="s">
        <v>20</v>
      </c>
      <c r="L476" s="33">
        <v>84</v>
      </c>
      <c r="M476" t="s">
        <v>180</v>
      </c>
      <c r="N476" s="33">
        <v>18</v>
      </c>
      <c r="O476">
        <v>15</v>
      </c>
      <c r="P476">
        <v>23</v>
      </c>
      <c r="Q476" s="33">
        <v>154</v>
      </c>
      <c r="R476">
        <v>108</v>
      </c>
      <c r="S476">
        <v>44</v>
      </c>
      <c r="T476" s="33" t="s">
        <v>20</v>
      </c>
      <c r="U476" s="33">
        <v>0</v>
      </c>
      <c r="V476">
        <v>0</v>
      </c>
      <c r="W476">
        <v>0</v>
      </c>
      <c r="X476" s="33">
        <v>1</v>
      </c>
      <c r="Y476">
        <v>1</v>
      </c>
      <c r="Z476">
        <v>1</v>
      </c>
      <c r="AA476" s="33">
        <v>0</v>
      </c>
    </row>
    <row r="477" spans="1:29">
      <c r="A477" s="33">
        <v>2</v>
      </c>
      <c r="B477">
        <v>29</v>
      </c>
      <c r="C477" s="33">
        <v>1</v>
      </c>
      <c r="D477" s="33">
        <v>163.30000000000001</v>
      </c>
      <c r="E477">
        <v>63.3</v>
      </c>
      <c r="F477">
        <v>23.7</v>
      </c>
      <c r="G477">
        <v>77</v>
      </c>
      <c r="H477" s="33">
        <v>108</v>
      </c>
      <c r="I477">
        <v>74</v>
      </c>
      <c r="J477" s="33">
        <v>13.7</v>
      </c>
      <c r="K477">
        <v>45</v>
      </c>
      <c r="L477" s="33">
        <v>81</v>
      </c>
      <c r="M477">
        <v>5</v>
      </c>
      <c r="N477" s="33">
        <v>16</v>
      </c>
      <c r="O477">
        <v>12</v>
      </c>
      <c r="P477">
        <v>13</v>
      </c>
      <c r="Q477" s="33">
        <v>71</v>
      </c>
      <c r="R477">
        <v>85</v>
      </c>
      <c r="S477">
        <v>59</v>
      </c>
      <c r="T477" s="33">
        <v>0.57999999999999996</v>
      </c>
      <c r="U477" s="33">
        <v>0</v>
      </c>
      <c r="V477">
        <v>0</v>
      </c>
      <c r="W477">
        <v>0</v>
      </c>
      <c r="X477" s="33">
        <v>1</v>
      </c>
      <c r="Y477">
        <v>2</v>
      </c>
      <c r="Z477">
        <v>1</v>
      </c>
      <c r="AA477" s="33">
        <v>1</v>
      </c>
    </row>
    <row r="478" spans="1:29">
      <c r="A478" s="33">
        <v>2</v>
      </c>
      <c r="B478">
        <v>36</v>
      </c>
      <c r="C478" s="33">
        <v>1</v>
      </c>
      <c r="D478" s="33">
        <v>149.5</v>
      </c>
      <c r="E478">
        <v>62.2</v>
      </c>
      <c r="F478">
        <v>27.8</v>
      </c>
      <c r="G478">
        <v>85.5</v>
      </c>
      <c r="H478" s="33">
        <v>111</v>
      </c>
      <c r="I478">
        <v>86</v>
      </c>
      <c r="J478" s="33">
        <v>12.8</v>
      </c>
      <c r="K478" t="s">
        <v>20</v>
      </c>
      <c r="L478" s="33">
        <v>85</v>
      </c>
      <c r="M478" t="s">
        <v>180</v>
      </c>
      <c r="N478" s="33">
        <v>11</v>
      </c>
      <c r="O478">
        <v>7</v>
      </c>
      <c r="P478">
        <v>11</v>
      </c>
      <c r="Q478" s="33">
        <v>76</v>
      </c>
      <c r="R478">
        <v>134</v>
      </c>
      <c r="S478">
        <v>53</v>
      </c>
      <c r="T478" s="33" t="s">
        <v>20</v>
      </c>
      <c r="U478" s="33">
        <v>0</v>
      </c>
      <c r="V478">
        <v>0</v>
      </c>
      <c r="W478">
        <v>0</v>
      </c>
      <c r="X478" s="33">
        <v>1</v>
      </c>
      <c r="Y478">
        <v>2</v>
      </c>
      <c r="Z478">
        <v>1</v>
      </c>
      <c r="AA478" s="33">
        <v>1</v>
      </c>
    </row>
    <row r="479" spans="1:29">
      <c r="A479" s="33">
        <v>2</v>
      </c>
      <c r="B479">
        <v>37</v>
      </c>
      <c r="C479" s="33">
        <v>1</v>
      </c>
      <c r="D479" s="33">
        <v>162.1</v>
      </c>
      <c r="E479">
        <v>51.1</v>
      </c>
      <c r="F479">
        <v>19.399999999999999</v>
      </c>
      <c r="G479">
        <v>67</v>
      </c>
      <c r="H479" s="33">
        <v>121</v>
      </c>
      <c r="I479">
        <v>78</v>
      </c>
      <c r="J479" s="33">
        <v>14.3</v>
      </c>
      <c r="K479" t="s">
        <v>20</v>
      </c>
      <c r="L479" s="33">
        <v>83</v>
      </c>
      <c r="M479" t="s">
        <v>180</v>
      </c>
      <c r="N479" s="33">
        <v>21</v>
      </c>
      <c r="O479">
        <v>18</v>
      </c>
      <c r="P479">
        <v>14</v>
      </c>
      <c r="Q479" s="33">
        <v>64</v>
      </c>
      <c r="R479">
        <v>103</v>
      </c>
      <c r="S479">
        <v>74</v>
      </c>
      <c r="T479" s="33" t="s">
        <v>20</v>
      </c>
      <c r="U479" s="33">
        <v>0</v>
      </c>
      <c r="V479">
        <v>0</v>
      </c>
      <c r="W479">
        <v>0</v>
      </c>
      <c r="X479" s="33">
        <v>1</v>
      </c>
      <c r="Y479">
        <v>3</v>
      </c>
      <c r="Z479">
        <v>2</v>
      </c>
      <c r="AA479" s="33">
        <v>0</v>
      </c>
    </row>
    <row r="480" spans="1:29">
      <c r="A480" s="33">
        <v>2</v>
      </c>
      <c r="B480">
        <v>38</v>
      </c>
      <c r="C480" s="33">
        <v>1</v>
      </c>
      <c r="D480" s="33">
        <v>160.30000000000001</v>
      </c>
      <c r="E480">
        <v>58.6</v>
      </c>
      <c r="F480">
        <v>22.8</v>
      </c>
      <c r="G480">
        <v>82.2</v>
      </c>
      <c r="H480" s="33">
        <v>112</v>
      </c>
      <c r="I480">
        <v>68</v>
      </c>
      <c r="J480" s="33">
        <v>9</v>
      </c>
      <c r="K480">
        <v>32.200000000000003</v>
      </c>
      <c r="L480" s="33">
        <v>93</v>
      </c>
      <c r="M480">
        <v>5.5</v>
      </c>
      <c r="N480" s="33">
        <v>16</v>
      </c>
      <c r="O480">
        <v>14</v>
      </c>
      <c r="P480">
        <v>13</v>
      </c>
      <c r="Q480" s="33">
        <v>49</v>
      </c>
      <c r="R480">
        <v>105</v>
      </c>
      <c r="S480">
        <v>90</v>
      </c>
      <c r="T480" s="33">
        <v>0.52</v>
      </c>
      <c r="U480" s="33">
        <v>0</v>
      </c>
      <c r="V480">
        <v>0</v>
      </c>
      <c r="W480">
        <v>0</v>
      </c>
      <c r="X480" s="33">
        <v>1</v>
      </c>
      <c r="Y480">
        <v>3</v>
      </c>
      <c r="Z480">
        <v>2</v>
      </c>
      <c r="AA480" s="33">
        <v>1</v>
      </c>
    </row>
    <row r="481" spans="1:29">
      <c r="A481" s="33">
        <v>2</v>
      </c>
      <c r="B481">
        <v>38</v>
      </c>
      <c r="C481" s="33">
        <v>1</v>
      </c>
      <c r="D481" s="33">
        <v>150.69999999999999</v>
      </c>
      <c r="E481">
        <v>55.2</v>
      </c>
      <c r="F481">
        <v>24.3</v>
      </c>
      <c r="G481">
        <v>85</v>
      </c>
      <c r="H481" s="33">
        <v>136</v>
      </c>
      <c r="I481">
        <v>90</v>
      </c>
      <c r="J481" s="33">
        <v>13.5</v>
      </c>
      <c r="K481">
        <v>42</v>
      </c>
      <c r="L481" s="33">
        <v>84</v>
      </c>
      <c r="M481">
        <v>4.9000000000000004</v>
      </c>
      <c r="N481" s="33">
        <v>17</v>
      </c>
      <c r="O481">
        <v>17</v>
      </c>
      <c r="P481">
        <v>24</v>
      </c>
      <c r="Q481" s="33">
        <v>98</v>
      </c>
      <c r="R481">
        <v>82</v>
      </c>
      <c r="S481">
        <v>79</v>
      </c>
      <c r="T481" s="33">
        <v>0.44</v>
      </c>
      <c r="U481" s="33">
        <v>0</v>
      </c>
      <c r="V481">
        <v>0</v>
      </c>
      <c r="W481">
        <v>0</v>
      </c>
      <c r="X481" s="33">
        <v>1</v>
      </c>
      <c r="Y481">
        <v>3</v>
      </c>
      <c r="Z481">
        <v>2</v>
      </c>
      <c r="AA481" s="33">
        <v>1</v>
      </c>
    </row>
    <row r="482" spans="1:29">
      <c r="A482" s="33">
        <v>2</v>
      </c>
      <c r="B482">
        <v>39</v>
      </c>
      <c r="C482" s="33">
        <v>1</v>
      </c>
      <c r="D482" s="33">
        <v>156.69999999999999</v>
      </c>
      <c r="E482">
        <v>54.9</v>
      </c>
      <c r="F482">
        <v>22.4</v>
      </c>
      <c r="G482">
        <v>77</v>
      </c>
      <c r="H482" s="33">
        <v>113</v>
      </c>
      <c r="I482">
        <v>68</v>
      </c>
      <c r="J482" s="33">
        <v>14.8</v>
      </c>
      <c r="K482" t="s">
        <v>20</v>
      </c>
      <c r="L482" s="33">
        <v>78</v>
      </c>
      <c r="M482">
        <v>4.5999999999999996</v>
      </c>
      <c r="N482" s="33">
        <v>16</v>
      </c>
      <c r="O482">
        <v>6</v>
      </c>
      <c r="P482">
        <v>16</v>
      </c>
      <c r="Q482" s="33">
        <v>40</v>
      </c>
      <c r="R482">
        <v>85</v>
      </c>
      <c r="S482">
        <v>70</v>
      </c>
      <c r="T482" s="33" t="s">
        <v>20</v>
      </c>
      <c r="U482" s="33">
        <v>0</v>
      </c>
      <c r="V482">
        <v>0</v>
      </c>
      <c r="W482">
        <v>0</v>
      </c>
      <c r="X482" s="33">
        <v>1</v>
      </c>
      <c r="Y482">
        <v>2</v>
      </c>
      <c r="Z482">
        <v>1</v>
      </c>
      <c r="AA482" s="33">
        <v>0</v>
      </c>
    </row>
    <row r="483" spans="1:29">
      <c r="A483" s="33">
        <v>2</v>
      </c>
      <c r="B483">
        <v>41</v>
      </c>
      <c r="C483" s="33">
        <v>1</v>
      </c>
      <c r="D483" s="33">
        <v>166.6</v>
      </c>
      <c r="E483">
        <v>63.9</v>
      </c>
      <c r="F483">
        <v>23</v>
      </c>
      <c r="G483">
        <v>88</v>
      </c>
      <c r="H483" s="33">
        <v>134</v>
      </c>
      <c r="I483">
        <v>86</v>
      </c>
      <c r="J483" s="33">
        <v>14.1</v>
      </c>
      <c r="K483">
        <v>44.7</v>
      </c>
      <c r="L483" s="33">
        <v>89</v>
      </c>
      <c r="M483">
        <v>5.0999999999999996</v>
      </c>
      <c r="N483" s="33">
        <v>20</v>
      </c>
      <c r="O483">
        <v>15</v>
      </c>
      <c r="P483">
        <v>83</v>
      </c>
      <c r="Q483" s="33">
        <v>66</v>
      </c>
      <c r="R483">
        <v>76</v>
      </c>
      <c r="S483">
        <v>72</v>
      </c>
      <c r="T483" s="33">
        <v>0.54</v>
      </c>
      <c r="U483" s="33">
        <v>0</v>
      </c>
      <c r="V483">
        <v>0</v>
      </c>
      <c r="W483">
        <v>0</v>
      </c>
      <c r="X483" s="33">
        <v>1</v>
      </c>
      <c r="Y483">
        <v>3</v>
      </c>
      <c r="Z483">
        <v>2</v>
      </c>
      <c r="AA483" s="33">
        <v>1</v>
      </c>
    </row>
    <row r="484" spans="1:29">
      <c r="A484" s="33">
        <v>2</v>
      </c>
      <c r="B484">
        <v>42</v>
      </c>
      <c r="C484" s="33">
        <v>1</v>
      </c>
      <c r="D484" s="33">
        <v>162</v>
      </c>
      <c r="E484">
        <v>48.5</v>
      </c>
      <c r="F484">
        <v>18.5</v>
      </c>
      <c r="G484">
        <v>74</v>
      </c>
      <c r="H484" s="33">
        <v>128</v>
      </c>
      <c r="I484">
        <v>57</v>
      </c>
      <c r="J484" s="33">
        <v>15.7</v>
      </c>
      <c r="K484">
        <v>48.5</v>
      </c>
      <c r="L484" s="33">
        <v>82</v>
      </c>
      <c r="M484">
        <v>5.0999999999999996</v>
      </c>
      <c r="N484" s="33">
        <v>21</v>
      </c>
      <c r="O484">
        <v>10</v>
      </c>
      <c r="P484">
        <v>19</v>
      </c>
      <c r="Q484" s="33">
        <v>111</v>
      </c>
      <c r="R484">
        <v>143</v>
      </c>
      <c r="S484">
        <v>81</v>
      </c>
      <c r="T484" s="33">
        <v>0.73</v>
      </c>
      <c r="U484" s="33">
        <v>0</v>
      </c>
      <c r="V484">
        <v>0</v>
      </c>
      <c r="W484">
        <v>0</v>
      </c>
      <c r="X484" s="33">
        <v>1</v>
      </c>
      <c r="Y484">
        <v>2</v>
      </c>
      <c r="Z484">
        <v>3</v>
      </c>
      <c r="AA484" s="33">
        <v>0</v>
      </c>
      <c r="AC484">
        <v>3</v>
      </c>
    </row>
    <row r="485" spans="1:29">
      <c r="A485" s="33">
        <v>2</v>
      </c>
      <c r="B485">
        <v>44</v>
      </c>
      <c r="C485" s="33">
        <v>1</v>
      </c>
      <c r="D485" s="33">
        <v>160.80000000000001</v>
      </c>
      <c r="E485">
        <v>53.4</v>
      </c>
      <c r="F485">
        <v>20.7</v>
      </c>
      <c r="G485">
        <v>75</v>
      </c>
      <c r="H485" s="33">
        <v>103</v>
      </c>
      <c r="I485">
        <v>75</v>
      </c>
      <c r="J485" s="33">
        <v>12.3</v>
      </c>
      <c r="K485">
        <v>39.700000000000003</v>
      </c>
      <c r="L485" s="33">
        <v>91</v>
      </c>
      <c r="M485">
        <v>5.2</v>
      </c>
      <c r="N485" s="33">
        <v>15</v>
      </c>
      <c r="O485">
        <v>16</v>
      </c>
      <c r="P485">
        <v>22</v>
      </c>
      <c r="Q485" s="33">
        <v>100</v>
      </c>
      <c r="R485">
        <v>129</v>
      </c>
      <c r="S485">
        <v>59</v>
      </c>
      <c r="T485" s="33">
        <v>0.55000000000000004</v>
      </c>
      <c r="U485" s="33">
        <v>0</v>
      </c>
      <c r="V485">
        <v>0</v>
      </c>
      <c r="W485">
        <v>0</v>
      </c>
      <c r="X485" s="33">
        <v>1</v>
      </c>
      <c r="Y485">
        <v>2</v>
      </c>
      <c r="Z485">
        <v>2</v>
      </c>
      <c r="AA485" s="33">
        <v>0</v>
      </c>
    </row>
    <row r="486" spans="1:29">
      <c r="A486" s="33">
        <v>2</v>
      </c>
      <c r="B486">
        <v>48</v>
      </c>
      <c r="C486" s="33">
        <v>1</v>
      </c>
      <c r="D486" s="33">
        <v>157.1</v>
      </c>
      <c r="E486">
        <v>48.7</v>
      </c>
      <c r="F486">
        <v>19.7</v>
      </c>
      <c r="G486">
        <v>67</v>
      </c>
      <c r="H486" s="33">
        <v>102</v>
      </c>
      <c r="I486">
        <v>69</v>
      </c>
      <c r="J486" s="33">
        <v>13.3</v>
      </c>
      <c r="K486">
        <v>41.3</v>
      </c>
      <c r="L486" s="33">
        <v>79</v>
      </c>
      <c r="M486">
        <v>5</v>
      </c>
      <c r="N486" s="33">
        <v>14</v>
      </c>
      <c r="O486">
        <v>14</v>
      </c>
      <c r="P486">
        <v>14</v>
      </c>
      <c r="Q486" s="33">
        <v>81</v>
      </c>
      <c r="R486">
        <v>163</v>
      </c>
      <c r="S486">
        <v>82</v>
      </c>
      <c r="T486" s="33">
        <v>0.5</v>
      </c>
      <c r="U486" s="33">
        <v>0</v>
      </c>
      <c r="V486">
        <v>0</v>
      </c>
      <c r="W486">
        <v>0</v>
      </c>
      <c r="X486" s="33">
        <v>1</v>
      </c>
      <c r="Y486">
        <v>3</v>
      </c>
      <c r="Z486">
        <v>2</v>
      </c>
      <c r="AA486" s="33">
        <v>1</v>
      </c>
    </row>
    <row r="487" spans="1:29">
      <c r="A487" s="33">
        <v>2</v>
      </c>
      <c r="B487">
        <v>48</v>
      </c>
      <c r="C487" s="33">
        <v>1</v>
      </c>
      <c r="D487" s="33">
        <v>158.4</v>
      </c>
      <c r="E487">
        <v>50.3</v>
      </c>
      <c r="F487">
        <v>20</v>
      </c>
      <c r="G487">
        <v>73.5</v>
      </c>
      <c r="H487" s="33">
        <v>109</v>
      </c>
      <c r="I487">
        <v>70</v>
      </c>
      <c r="J487" s="33">
        <v>15.3</v>
      </c>
      <c r="K487" t="s">
        <v>20</v>
      </c>
      <c r="L487" s="33">
        <v>86</v>
      </c>
      <c r="M487" t="s">
        <v>180</v>
      </c>
      <c r="N487" s="33">
        <v>20</v>
      </c>
      <c r="O487">
        <v>23</v>
      </c>
      <c r="P487">
        <v>18</v>
      </c>
      <c r="Q487" s="33">
        <v>79</v>
      </c>
      <c r="R487">
        <v>196</v>
      </c>
      <c r="S487">
        <v>62</v>
      </c>
      <c r="T487" s="33" t="s">
        <v>20</v>
      </c>
      <c r="U487" s="33">
        <v>0</v>
      </c>
      <c r="V487">
        <v>0</v>
      </c>
      <c r="W487">
        <v>0</v>
      </c>
      <c r="X487" s="33">
        <v>1</v>
      </c>
      <c r="Y487">
        <v>3</v>
      </c>
      <c r="Z487">
        <v>1</v>
      </c>
      <c r="AA487" s="33">
        <v>0</v>
      </c>
    </row>
    <row r="488" spans="1:29">
      <c r="A488" s="33">
        <v>2</v>
      </c>
      <c r="B488">
        <v>49</v>
      </c>
      <c r="C488" s="33">
        <v>1</v>
      </c>
      <c r="D488" s="33">
        <v>165.9</v>
      </c>
      <c r="E488">
        <v>62.2</v>
      </c>
      <c r="F488">
        <v>22.6</v>
      </c>
      <c r="G488">
        <v>77.5</v>
      </c>
      <c r="H488" s="33">
        <v>128</v>
      </c>
      <c r="I488">
        <v>87</v>
      </c>
      <c r="J488" s="33" t="s">
        <v>20</v>
      </c>
      <c r="K488" t="s">
        <v>20</v>
      </c>
      <c r="L488" s="33">
        <v>96</v>
      </c>
      <c r="M488">
        <v>4.9000000000000004</v>
      </c>
      <c r="N488" s="33">
        <v>23</v>
      </c>
      <c r="O488">
        <v>12</v>
      </c>
      <c r="P488">
        <v>24</v>
      </c>
      <c r="Q488" s="33">
        <v>81</v>
      </c>
      <c r="R488">
        <v>148</v>
      </c>
      <c r="S488">
        <v>69</v>
      </c>
      <c r="T488" s="33" t="s">
        <v>20</v>
      </c>
      <c r="U488" s="33">
        <v>0</v>
      </c>
      <c r="V488">
        <v>0</v>
      </c>
      <c r="W488">
        <v>0</v>
      </c>
      <c r="X488" s="33">
        <v>1</v>
      </c>
      <c r="Y488">
        <v>3</v>
      </c>
      <c r="Z488">
        <v>3</v>
      </c>
      <c r="AA488" s="33">
        <v>0</v>
      </c>
      <c r="AC488">
        <v>3</v>
      </c>
    </row>
    <row r="489" spans="1:29">
      <c r="A489" s="33">
        <v>2</v>
      </c>
      <c r="B489">
        <v>53</v>
      </c>
      <c r="C489" s="33">
        <v>1</v>
      </c>
      <c r="D489" s="33">
        <v>155.5</v>
      </c>
      <c r="E489">
        <v>48.7</v>
      </c>
      <c r="F489">
        <v>20.100000000000001</v>
      </c>
      <c r="G489">
        <v>84.8</v>
      </c>
      <c r="H489" s="33">
        <v>122</v>
      </c>
      <c r="I489">
        <v>68</v>
      </c>
      <c r="J489" s="33">
        <v>13.4</v>
      </c>
      <c r="K489">
        <v>45.2</v>
      </c>
      <c r="L489" s="33">
        <v>76</v>
      </c>
      <c r="M489">
        <v>5.0999999999999996</v>
      </c>
      <c r="N489" s="33">
        <v>22</v>
      </c>
      <c r="O489">
        <v>16</v>
      </c>
      <c r="P489">
        <v>46</v>
      </c>
      <c r="Q489" s="33">
        <v>57</v>
      </c>
      <c r="R489">
        <v>132</v>
      </c>
      <c r="S489">
        <v>114</v>
      </c>
      <c r="T489" s="33">
        <v>0.59</v>
      </c>
      <c r="U489" s="33">
        <v>0</v>
      </c>
      <c r="V489">
        <v>0</v>
      </c>
      <c r="W489">
        <v>0</v>
      </c>
      <c r="X489" s="33">
        <v>1</v>
      </c>
      <c r="Y489">
        <v>2</v>
      </c>
      <c r="Z489">
        <v>4</v>
      </c>
      <c r="AA489" s="33">
        <v>0</v>
      </c>
      <c r="AC489">
        <v>4</v>
      </c>
    </row>
    <row r="490" spans="1:29">
      <c r="A490" s="33">
        <v>2</v>
      </c>
      <c r="B490">
        <v>56</v>
      </c>
      <c r="C490" s="33">
        <v>1</v>
      </c>
      <c r="D490" s="33">
        <v>154.4</v>
      </c>
      <c r="E490">
        <v>41</v>
      </c>
      <c r="F490">
        <v>17.2</v>
      </c>
      <c r="G490">
        <v>66</v>
      </c>
      <c r="H490" s="33">
        <v>125</v>
      </c>
      <c r="I490">
        <v>83</v>
      </c>
      <c r="J490" s="33">
        <v>13.3</v>
      </c>
      <c r="K490">
        <v>44.4</v>
      </c>
      <c r="L490" s="33">
        <v>102</v>
      </c>
      <c r="M490">
        <v>5.6</v>
      </c>
      <c r="N490" s="33">
        <v>29</v>
      </c>
      <c r="O490">
        <v>27</v>
      </c>
      <c r="P490">
        <v>44</v>
      </c>
      <c r="Q490" s="33">
        <v>63</v>
      </c>
      <c r="R490">
        <v>95</v>
      </c>
      <c r="S490">
        <v>59</v>
      </c>
      <c r="T490" s="33">
        <v>0.56999999999999995</v>
      </c>
      <c r="U490" s="33">
        <v>1</v>
      </c>
      <c r="V490">
        <v>0</v>
      </c>
      <c r="W490">
        <v>0</v>
      </c>
      <c r="X490" s="33">
        <v>1</v>
      </c>
      <c r="Y490">
        <v>3</v>
      </c>
      <c r="Z490">
        <v>1</v>
      </c>
      <c r="AA490" s="33">
        <v>0</v>
      </c>
    </row>
    <row r="491" spans="1:29">
      <c r="A491" s="33">
        <v>2</v>
      </c>
      <c r="B491">
        <v>58</v>
      </c>
      <c r="C491" s="33">
        <v>1</v>
      </c>
      <c r="D491" s="33">
        <v>158.1</v>
      </c>
      <c r="E491">
        <v>50.4</v>
      </c>
      <c r="F491">
        <v>20.2</v>
      </c>
      <c r="G491">
        <v>73.5</v>
      </c>
      <c r="H491" s="33">
        <v>107</v>
      </c>
      <c r="I491">
        <v>68</v>
      </c>
      <c r="J491" s="33">
        <v>14.5</v>
      </c>
      <c r="K491">
        <v>45.3</v>
      </c>
      <c r="L491" s="33">
        <v>78</v>
      </c>
      <c r="M491">
        <v>4.7</v>
      </c>
      <c r="N491" s="33">
        <v>17</v>
      </c>
      <c r="O491">
        <v>11</v>
      </c>
      <c r="P491">
        <v>10</v>
      </c>
      <c r="Q491" s="33">
        <v>57</v>
      </c>
      <c r="R491">
        <v>81</v>
      </c>
      <c r="S491">
        <v>73</v>
      </c>
      <c r="T491" s="33">
        <v>0.72</v>
      </c>
      <c r="U491" s="33">
        <v>0</v>
      </c>
      <c r="V491">
        <v>0</v>
      </c>
      <c r="W491">
        <v>0</v>
      </c>
      <c r="X491" s="33">
        <v>1</v>
      </c>
      <c r="Y491">
        <v>3</v>
      </c>
      <c r="Z491">
        <v>2</v>
      </c>
      <c r="AA491" s="33">
        <v>0</v>
      </c>
    </row>
    <row r="492" spans="1:29">
      <c r="A492" s="33">
        <v>2</v>
      </c>
      <c r="B492">
        <v>58</v>
      </c>
      <c r="C492" s="33">
        <v>1</v>
      </c>
      <c r="D492" s="33">
        <v>153</v>
      </c>
      <c r="E492">
        <v>39.5</v>
      </c>
      <c r="F492">
        <v>16.899999999999999</v>
      </c>
      <c r="G492">
        <v>74</v>
      </c>
      <c r="H492" s="33">
        <v>120</v>
      </c>
      <c r="I492">
        <v>70</v>
      </c>
      <c r="J492" s="33">
        <v>14.9</v>
      </c>
      <c r="K492">
        <v>47</v>
      </c>
      <c r="L492" s="33">
        <v>80</v>
      </c>
      <c r="M492">
        <v>4.9000000000000004</v>
      </c>
      <c r="N492" s="33">
        <v>28</v>
      </c>
      <c r="O492">
        <v>19</v>
      </c>
      <c r="P492">
        <v>51</v>
      </c>
      <c r="Q492" s="33">
        <v>63</v>
      </c>
      <c r="R492">
        <v>70</v>
      </c>
      <c r="S492">
        <v>109</v>
      </c>
      <c r="T492" s="33">
        <v>0.49</v>
      </c>
      <c r="U492" s="33">
        <v>0</v>
      </c>
      <c r="V492">
        <v>0</v>
      </c>
      <c r="W492">
        <v>0</v>
      </c>
      <c r="X492" s="33">
        <v>1</v>
      </c>
      <c r="Y492">
        <v>2</v>
      </c>
      <c r="Z492">
        <v>2</v>
      </c>
      <c r="AA492" s="33">
        <v>0</v>
      </c>
    </row>
    <row r="493" spans="1:29">
      <c r="A493" s="33">
        <v>2</v>
      </c>
      <c r="B493">
        <v>58</v>
      </c>
      <c r="C493" s="33">
        <v>1</v>
      </c>
      <c r="D493" s="33">
        <v>158.19999999999999</v>
      </c>
      <c r="E493">
        <v>53</v>
      </c>
      <c r="F493">
        <v>21.2</v>
      </c>
      <c r="G493">
        <v>73</v>
      </c>
      <c r="H493" s="33">
        <v>135</v>
      </c>
      <c r="I493">
        <v>89</v>
      </c>
      <c r="J493" s="33">
        <v>13.7</v>
      </c>
      <c r="K493">
        <v>42.1</v>
      </c>
      <c r="L493" s="33">
        <v>95</v>
      </c>
      <c r="M493">
        <v>5.2</v>
      </c>
      <c r="N493" s="33">
        <v>19</v>
      </c>
      <c r="O493">
        <v>18</v>
      </c>
      <c r="P493">
        <v>37</v>
      </c>
      <c r="Q493" s="33">
        <v>103</v>
      </c>
      <c r="R493">
        <v>116</v>
      </c>
      <c r="S493">
        <v>67</v>
      </c>
      <c r="T493" s="33">
        <v>0.5</v>
      </c>
      <c r="U493" s="33">
        <v>0</v>
      </c>
      <c r="V493">
        <v>0</v>
      </c>
      <c r="W493">
        <v>0</v>
      </c>
      <c r="X493" s="33">
        <v>1</v>
      </c>
      <c r="Y493">
        <v>3</v>
      </c>
      <c r="Z493">
        <v>2</v>
      </c>
      <c r="AA493" s="33">
        <v>1</v>
      </c>
    </row>
    <row r="494" spans="1:29">
      <c r="A494" s="33">
        <v>2</v>
      </c>
      <c r="B494">
        <v>61</v>
      </c>
      <c r="C494" s="33">
        <v>1</v>
      </c>
      <c r="D494" s="33">
        <v>164.2</v>
      </c>
      <c r="E494">
        <v>43.5</v>
      </c>
      <c r="F494">
        <v>16.100000000000001</v>
      </c>
      <c r="G494">
        <v>69</v>
      </c>
      <c r="H494" s="33">
        <v>155</v>
      </c>
      <c r="I494">
        <v>67</v>
      </c>
      <c r="J494" s="33">
        <v>11.8</v>
      </c>
      <c r="K494">
        <v>38.799999999999997</v>
      </c>
      <c r="L494" s="33">
        <v>76</v>
      </c>
      <c r="M494">
        <v>5.2</v>
      </c>
      <c r="N494" s="33">
        <v>20</v>
      </c>
      <c r="O494">
        <v>8</v>
      </c>
      <c r="P494">
        <v>18</v>
      </c>
      <c r="Q494" s="33">
        <v>93</v>
      </c>
      <c r="R494">
        <v>149</v>
      </c>
      <c r="S494">
        <v>49</v>
      </c>
      <c r="T494" s="33">
        <v>0.55000000000000004</v>
      </c>
      <c r="U494" s="33">
        <v>0</v>
      </c>
      <c r="V494">
        <v>0</v>
      </c>
      <c r="W494">
        <v>0</v>
      </c>
      <c r="X494" s="33">
        <v>1</v>
      </c>
      <c r="Y494">
        <v>1</v>
      </c>
      <c r="AA494" s="33">
        <v>1</v>
      </c>
    </row>
    <row r="495" spans="1:29">
      <c r="A495" s="33">
        <v>2</v>
      </c>
      <c r="B495">
        <v>61</v>
      </c>
      <c r="C495" s="33">
        <v>1</v>
      </c>
      <c r="D495" s="33">
        <v>149</v>
      </c>
      <c r="E495">
        <v>40.5</v>
      </c>
      <c r="F495">
        <v>18.2</v>
      </c>
      <c r="G495">
        <v>67</v>
      </c>
      <c r="H495" s="33">
        <v>111</v>
      </c>
      <c r="I495">
        <v>77</v>
      </c>
      <c r="J495" s="33" t="s">
        <v>20</v>
      </c>
      <c r="K495" t="s">
        <v>20</v>
      </c>
      <c r="L495" s="33">
        <v>103</v>
      </c>
      <c r="M495" t="s">
        <v>180</v>
      </c>
      <c r="N495" s="33">
        <v>15</v>
      </c>
      <c r="O495">
        <v>21</v>
      </c>
      <c r="P495">
        <v>58</v>
      </c>
      <c r="Q495" s="33">
        <v>70</v>
      </c>
      <c r="R495">
        <v>159</v>
      </c>
      <c r="S495">
        <v>101</v>
      </c>
      <c r="T495" s="33" t="s">
        <v>20</v>
      </c>
      <c r="U495" s="33">
        <v>0</v>
      </c>
      <c r="V495">
        <v>0</v>
      </c>
      <c r="W495">
        <v>1</v>
      </c>
      <c r="X495" s="33">
        <v>1</v>
      </c>
      <c r="Y495">
        <v>1</v>
      </c>
      <c r="AA495" s="33">
        <v>1</v>
      </c>
    </row>
    <row r="496" spans="1:29">
      <c r="A496" s="33">
        <v>2</v>
      </c>
      <c r="B496">
        <v>61</v>
      </c>
      <c r="C496" s="33">
        <v>1</v>
      </c>
      <c r="D496" s="33">
        <v>147.30000000000001</v>
      </c>
      <c r="E496">
        <v>36.700000000000003</v>
      </c>
      <c r="F496">
        <v>16.899999999999999</v>
      </c>
      <c r="G496">
        <v>58.2</v>
      </c>
      <c r="H496" s="33">
        <v>144</v>
      </c>
      <c r="I496">
        <v>84</v>
      </c>
      <c r="J496" s="33">
        <v>14.5</v>
      </c>
      <c r="K496">
        <v>43.7</v>
      </c>
      <c r="L496" s="33">
        <v>94</v>
      </c>
      <c r="M496">
        <v>5.5</v>
      </c>
      <c r="N496" s="33">
        <v>17</v>
      </c>
      <c r="O496">
        <v>12</v>
      </c>
      <c r="P496">
        <v>22</v>
      </c>
      <c r="Q496" s="33">
        <v>138</v>
      </c>
      <c r="R496">
        <v>176</v>
      </c>
      <c r="S496">
        <v>51</v>
      </c>
      <c r="T496" s="33">
        <v>0.63</v>
      </c>
      <c r="U496" s="33">
        <v>0</v>
      </c>
      <c r="V496">
        <v>0</v>
      </c>
      <c r="W496">
        <v>1</v>
      </c>
      <c r="X496" s="33">
        <v>1</v>
      </c>
      <c r="Y496">
        <v>1</v>
      </c>
      <c r="Z496">
        <v>1</v>
      </c>
      <c r="AA496" s="33">
        <v>1</v>
      </c>
    </row>
    <row r="497" spans="1:27">
      <c r="A497" s="33">
        <v>2</v>
      </c>
      <c r="B497">
        <v>62</v>
      </c>
      <c r="C497" s="33">
        <v>1</v>
      </c>
      <c r="D497" s="33">
        <v>150.80000000000001</v>
      </c>
      <c r="E497">
        <v>60.1</v>
      </c>
      <c r="F497">
        <v>26.4</v>
      </c>
      <c r="G497">
        <v>89.5</v>
      </c>
      <c r="H497" s="33">
        <v>120</v>
      </c>
      <c r="I497">
        <v>75</v>
      </c>
      <c r="J497" s="33">
        <v>13.7</v>
      </c>
      <c r="K497">
        <v>43.6</v>
      </c>
      <c r="L497" s="33">
        <v>88</v>
      </c>
      <c r="M497">
        <v>5.9</v>
      </c>
      <c r="N497" s="33">
        <v>25</v>
      </c>
      <c r="O497">
        <v>20</v>
      </c>
      <c r="P497">
        <v>21</v>
      </c>
      <c r="Q497" s="33">
        <v>69</v>
      </c>
      <c r="R497">
        <v>104</v>
      </c>
      <c r="S497">
        <v>73</v>
      </c>
      <c r="T497" s="33">
        <v>0.66</v>
      </c>
      <c r="U497" s="33">
        <v>0</v>
      </c>
      <c r="V497">
        <v>0</v>
      </c>
      <c r="W497">
        <v>0</v>
      </c>
      <c r="X497" s="33">
        <v>1</v>
      </c>
      <c r="Y497">
        <v>2</v>
      </c>
      <c r="Z497">
        <v>1</v>
      </c>
      <c r="AA497" s="33">
        <v>1</v>
      </c>
    </row>
    <row r="498" spans="1:27">
      <c r="A498" s="33">
        <v>2</v>
      </c>
      <c r="B498">
        <v>65</v>
      </c>
      <c r="C498" s="33">
        <v>1</v>
      </c>
      <c r="D498" s="33">
        <v>156.5</v>
      </c>
      <c r="E498">
        <v>58.9</v>
      </c>
      <c r="F498">
        <v>24</v>
      </c>
      <c r="G498">
        <v>89.6</v>
      </c>
      <c r="H498" s="33">
        <v>107</v>
      </c>
      <c r="I498">
        <v>70</v>
      </c>
      <c r="J498" s="33">
        <v>12.8</v>
      </c>
      <c r="K498" t="s">
        <v>20</v>
      </c>
      <c r="L498" s="33">
        <v>102</v>
      </c>
      <c r="M498" t="s">
        <v>180</v>
      </c>
      <c r="N498" s="33">
        <v>29</v>
      </c>
      <c r="O498">
        <v>31</v>
      </c>
      <c r="P498">
        <v>54</v>
      </c>
      <c r="Q498" s="33">
        <v>154</v>
      </c>
      <c r="R498">
        <v>136</v>
      </c>
      <c r="S498">
        <v>50</v>
      </c>
      <c r="T498" s="33" t="s">
        <v>20</v>
      </c>
      <c r="U498" s="33">
        <v>1</v>
      </c>
      <c r="V498">
        <v>0</v>
      </c>
      <c r="W498">
        <v>0</v>
      </c>
      <c r="X498" s="33">
        <v>1</v>
      </c>
      <c r="Y498">
        <v>1</v>
      </c>
      <c r="AA498" s="33">
        <v>0</v>
      </c>
    </row>
    <row r="499" spans="1:27">
      <c r="A499" s="33">
        <v>2</v>
      </c>
      <c r="B499">
        <v>67</v>
      </c>
      <c r="C499" s="33">
        <v>1</v>
      </c>
      <c r="D499" s="33">
        <v>152.69999999999999</v>
      </c>
      <c r="E499">
        <v>49.3</v>
      </c>
      <c r="F499">
        <v>21.1</v>
      </c>
      <c r="G499">
        <v>83.3</v>
      </c>
      <c r="H499" s="33">
        <v>109</v>
      </c>
      <c r="I499">
        <v>59</v>
      </c>
      <c r="J499" s="33">
        <v>13.4</v>
      </c>
      <c r="K499">
        <v>40.700000000000003</v>
      </c>
      <c r="L499" s="33">
        <v>77</v>
      </c>
      <c r="M499">
        <v>5.2</v>
      </c>
      <c r="N499" s="33">
        <v>21</v>
      </c>
      <c r="O499">
        <v>18</v>
      </c>
      <c r="P499">
        <v>13</v>
      </c>
      <c r="Q499" s="33">
        <v>66</v>
      </c>
      <c r="R499">
        <v>130</v>
      </c>
      <c r="S499">
        <v>69</v>
      </c>
      <c r="T499" s="33">
        <v>0.78</v>
      </c>
      <c r="U499" s="33">
        <v>0</v>
      </c>
      <c r="V499">
        <v>0</v>
      </c>
      <c r="W499">
        <v>0</v>
      </c>
      <c r="X499" s="33">
        <v>1</v>
      </c>
      <c r="Y499">
        <v>2</v>
      </c>
      <c r="Z499">
        <v>1</v>
      </c>
      <c r="AA499" s="33">
        <v>0</v>
      </c>
    </row>
    <row r="500" spans="1:27">
      <c r="A500" s="33">
        <v>2</v>
      </c>
      <c r="B500">
        <v>67</v>
      </c>
      <c r="C500" s="33">
        <v>1</v>
      </c>
      <c r="D500" s="33">
        <v>150.80000000000001</v>
      </c>
      <c r="E500">
        <v>34</v>
      </c>
      <c r="F500">
        <v>15</v>
      </c>
      <c r="G500">
        <v>71</v>
      </c>
      <c r="H500" s="33">
        <v>111</v>
      </c>
      <c r="I500">
        <v>74</v>
      </c>
      <c r="J500" s="33">
        <v>12.7</v>
      </c>
      <c r="K500">
        <v>41.2</v>
      </c>
      <c r="L500" s="33">
        <v>101</v>
      </c>
      <c r="M500">
        <v>5.8</v>
      </c>
      <c r="N500" s="33">
        <v>21</v>
      </c>
      <c r="O500">
        <v>12</v>
      </c>
      <c r="P500">
        <v>11</v>
      </c>
      <c r="Q500" s="33">
        <v>125</v>
      </c>
      <c r="R500">
        <v>132</v>
      </c>
      <c r="S500">
        <v>71</v>
      </c>
      <c r="T500" s="33">
        <v>0.59</v>
      </c>
      <c r="U500" s="33">
        <v>0</v>
      </c>
      <c r="V500">
        <v>0</v>
      </c>
      <c r="W500">
        <v>0</v>
      </c>
      <c r="X500" s="33">
        <v>1</v>
      </c>
      <c r="Y500">
        <v>1</v>
      </c>
      <c r="Z500">
        <v>1</v>
      </c>
      <c r="AA500" s="33">
        <v>0</v>
      </c>
    </row>
    <row r="501" spans="1:27">
      <c r="A501" s="33">
        <v>2</v>
      </c>
      <c r="B501">
        <v>69</v>
      </c>
      <c r="C501" s="33">
        <v>1</v>
      </c>
      <c r="D501" s="33">
        <v>154.30000000000001</v>
      </c>
      <c r="E501">
        <v>51</v>
      </c>
      <c r="F501">
        <v>21.4</v>
      </c>
      <c r="G501">
        <v>78</v>
      </c>
      <c r="H501" s="33">
        <v>164</v>
      </c>
      <c r="I501">
        <v>94</v>
      </c>
      <c r="J501" s="33">
        <v>14.5</v>
      </c>
      <c r="K501">
        <v>45</v>
      </c>
      <c r="L501" s="33">
        <v>106</v>
      </c>
      <c r="M501">
        <v>5.8</v>
      </c>
      <c r="N501" s="33">
        <v>21</v>
      </c>
      <c r="O501">
        <v>18</v>
      </c>
      <c r="P501">
        <v>26</v>
      </c>
      <c r="Q501" s="33">
        <v>125</v>
      </c>
      <c r="R501">
        <v>115</v>
      </c>
      <c r="S501">
        <v>61</v>
      </c>
      <c r="T501" s="33">
        <v>0.64</v>
      </c>
      <c r="U501" s="33">
        <v>0</v>
      </c>
      <c r="V501">
        <v>0</v>
      </c>
      <c r="W501">
        <v>1</v>
      </c>
      <c r="X501" s="33">
        <v>1</v>
      </c>
      <c r="Y501">
        <v>1</v>
      </c>
      <c r="Z501">
        <v>1</v>
      </c>
      <c r="AA501" s="33">
        <v>1</v>
      </c>
    </row>
    <row r="504" spans="1:27">
      <c r="E504">
        <v>35</v>
      </c>
    </row>
    <row r="505" spans="1:27">
      <c r="E505">
        <v>40</v>
      </c>
    </row>
    <row r="506" spans="1:27">
      <c r="E506">
        <v>45</v>
      </c>
    </row>
    <row r="507" spans="1:27">
      <c r="E507">
        <v>50</v>
      </c>
    </row>
    <row r="508" spans="1:27">
      <c r="E508">
        <v>55</v>
      </c>
    </row>
    <row r="509" spans="1:27">
      <c r="E509">
        <v>60</v>
      </c>
    </row>
    <row r="510" spans="1:27">
      <c r="E510">
        <v>65</v>
      </c>
    </row>
    <row r="511" spans="1:27">
      <c r="E511">
        <v>70</v>
      </c>
    </row>
    <row r="512" spans="1:27">
      <c r="E512">
        <v>75</v>
      </c>
    </row>
    <row r="513" spans="5:5">
      <c r="E513">
        <v>80</v>
      </c>
    </row>
    <row r="514" spans="5:5">
      <c r="E514">
        <v>85</v>
      </c>
    </row>
    <row r="515" spans="5:5">
      <c r="E515">
        <v>90</v>
      </c>
    </row>
    <row r="516" spans="5:5">
      <c r="E516">
        <v>95</v>
      </c>
    </row>
    <row r="517" spans="5:5">
      <c r="E517">
        <v>100</v>
      </c>
    </row>
  </sheetData>
  <sortState xmlns:xlrd2="http://schemas.microsoft.com/office/spreadsheetml/2017/richdata2" ref="A2:AC501">
    <sortCondition ref="X2"/>
  </sortState>
  <phoneticPr fontId="2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"/>
  <sheetViews>
    <sheetView workbookViewId="0">
      <selection activeCell="D16" sqref="D16"/>
    </sheetView>
  </sheetViews>
  <sheetFormatPr defaultRowHeight="13.5"/>
  <cols>
    <col min="1" max="1" width="3.75" customWidth="1"/>
    <col min="2" max="2" width="7.125" bestFit="1" customWidth="1"/>
    <col min="4" max="4" width="6.5" bestFit="1" customWidth="1"/>
    <col min="5" max="9" width="6.625" bestFit="1" customWidth="1"/>
  </cols>
  <sheetData>
    <row r="1" spans="1:9" ht="14.25" thickBot="1">
      <c r="A1" s="6" t="s">
        <v>148</v>
      </c>
      <c r="B1" s="6"/>
      <c r="C1" s="6"/>
      <c r="D1" s="6"/>
      <c r="E1" s="6"/>
      <c r="F1" s="6"/>
      <c r="G1" s="6"/>
      <c r="H1" s="6"/>
      <c r="I1" s="6"/>
    </row>
    <row r="2" spans="1:9">
      <c r="A2" s="25"/>
      <c r="B2" s="53" t="s">
        <v>106</v>
      </c>
      <c r="C2" s="53" t="s">
        <v>109</v>
      </c>
      <c r="D2" s="52" t="s">
        <v>110</v>
      </c>
      <c r="E2" s="52"/>
      <c r="F2" s="52" t="s">
        <v>111</v>
      </c>
      <c r="G2" s="52"/>
      <c r="H2" s="52" t="s">
        <v>112</v>
      </c>
      <c r="I2" s="52"/>
    </row>
    <row r="3" spans="1:9">
      <c r="A3" s="44"/>
      <c r="B3" s="51"/>
      <c r="C3" s="51"/>
      <c r="D3" s="32" t="s">
        <v>113</v>
      </c>
      <c r="E3" s="32" t="s">
        <v>114</v>
      </c>
      <c r="F3" s="32" t="s">
        <v>113</v>
      </c>
      <c r="G3" s="32" t="s">
        <v>114</v>
      </c>
      <c r="H3" s="32" t="s">
        <v>113</v>
      </c>
      <c r="I3" s="32" t="s">
        <v>114</v>
      </c>
    </row>
    <row r="4" spans="1:9">
      <c r="A4" t="s">
        <v>107</v>
      </c>
      <c r="B4" s="24">
        <v>63.283125000000005</v>
      </c>
      <c r="C4" s="24">
        <v>0.75148345004257777</v>
      </c>
      <c r="D4" s="24">
        <f>B4-1.65*C4</f>
        <v>62.043177307429751</v>
      </c>
      <c r="E4" s="24">
        <f>B4+1.65*C4</f>
        <v>64.523072692570253</v>
      </c>
      <c r="F4" s="24">
        <f>B4-1.96*C4</f>
        <v>61.810217437916556</v>
      </c>
      <c r="G4" s="24">
        <f>B4+1.96*C4</f>
        <v>64.756032562083462</v>
      </c>
      <c r="H4" s="24">
        <f>B4-2.58*C4</f>
        <v>61.344297698890152</v>
      </c>
      <c r="I4" s="24">
        <f>B4+2.58*C4</f>
        <v>65.221952301109852</v>
      </c>
    </row>
    <row r="5" spans="1:9" ht="14.25" thickBot="1">
      <c r="A5" s="6" t="s">
        <v>108</v>
      </c>
      <c r="B5" s="27">
        <v>53.237647058823541</v>
      </c>
      <c r="C5" s="27">
        <v>0.47242161301230212</v>
      </c>
      <c r="D5" s="27">
        <f>B5-1.65*C5</f>
        <v>52.458151397353241</v>
      </c>
      <c r="E5" s="28">
        <f>B5+1.65*C5</f>
        <v>54.01714272029384</v>
      </c>
      <c r="F5" s="28">
        <f>B5-1.96*C5</f>
        <v>52.311700697319431</v>
      </c>
      <c r="G5" s="28">
        <f>B5+1.96*C5</f>
        <v>54.163593420327651</v>
      </c>
      <c r="H5" s="28">
        <f>B5-2.58*C5</f>
        <v>52.018799297251803</v>
      </c>
      <c r="I5" s="28">
        <f>B5+2.58*C5</f>
        <v>54.456494820395278</v>
      </c>
    </row>
  </sheetData>
  <mergeCells count="5">
    <mergeCell ref="D2:E2"/>
    <mergeCell ref="F2:G2"/>
    <mergeCell ref="H2:I2"/>
    <mergeCell ref="B2:B3"/>
    <mergeCell ref="C2:C3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3:E35"/>
  <sheetViews>
    <sheetView workbookViewId="0">
      <selection activeCell="H29" sqref="H29"/>
    </sheetView>
  </sheetViews>
  <sheetFormatPr defaultRowHeight="13.5"/>
  <cols>
    <col min="1" max="1" width="20.625" customWidth="1"/>
    <col min="2" max="2" width="11.125" bestFit="1" customWidth="1"/>
    <col min="3" max="3" width="7.125" bestFit="1" customWidth="1"/>
    <col min="4" max="4" width="6" bestFit="1" customWidth="1"/>
    <col min="5" max="5" width="5.75" customWidth="1"/>
  </cols>
  <sheetData>
    <row r="3" spans="1:5">
      <c r="A3" s="42" t="s">
        <v>145</v>
      </c>
      <c r="B3" s="42" t="s">
        <v>143</v>
      </c>
    </row>
    <row r="4" spans="1:5">
      <c r="A4" s="42" t="s">
        <v>144</v>
      </c>
      <c r="B4">
        <v>1</v>
      </c>
      <c r="C4">
        <v>2</v>
      </c>
      <c r="D4">
        <v>3</v>
      </c>
      <c r="E4" t="s">
        <v>70</v>
      </c>
    </row>
    <row r="5" spans="1:5">
      <c r="A5" s="43">
        <v>1</v>
      </c>
      <c r="B5">
        <v>196</v>
      </c>
      <c r="C5">
        <v>21</v>
      </c>
      <c r="D5">
        <v>24</v>
      </c>
      <c r="E5">
        <v>241</v>
      </c>
    </row>
    <row r="6" spans="1:5">
      <c r="A6" s="43">
        <v>2</v>
      </c>
      <c r="B6">
        <v>60</v>
      </c>
      <c r="C6">
        <v>7</v>
      </c>
      <c r="D6">
        <v>15</v>
      </c>
      <c r="E6">
        <v>82</v>
      </c>
    </row>
    <row r="7" spans="1:5">
      <c r="A7" s="43">
        <v>3</v>
      </c>
      <c r="B7">
        <v>15</v>
      </c>
      <c r="C7">
        <v>6</v>
      </c>
      <c r="D7">
        <v>2</v>
      </c>
      <c r="E7">
        <v>23</v>
      </c>
    </row>
    <row r="8" spans="1:5">
      <c r="A8" s="43">
        <v>4</v>
      </c>
      <c r="B8">
        <v>8</v>
      </c>
      <c r="C8">
        <v>1</v>
      </c>
      <c r="E8">
        <v>9</v>
      </c>
    </row>
    <row r="9" spans="1:5">
      <c r="A9" s="43" t="s">
        <v>149</v>
      </c>
      <c r="B9">
        <v>124</v>
      </c>
      <c r="C9">
        <v>9</v>
      </c>
      <c r="D9">
        <v>12</v>
      </c>
      <c r="E9">
        <v>145</v>
      </c>
    </row>
    <row r="10" spans="1:5">
      <c r="A10" s="43" t="s">
        <v>70</v>
      </c>
      <c r="B10">
        <v>403</v>
      </c>
      <c r="C10">
        <v>44</v>
      </c>
      <c r="D10">
        <v>53</v>
      </c>
      <c r="E10">
        <v>500</v>
      </c>
    </row>
    <row r="13" spans="1:5" ht="14.25" thickBot="1">
      <c r="A13" s="6"/>
      <c r="B13" s="6"/>
      <c r="C13" s="6"/>
      <c r="D13" s="6"/>
      <c r="E13" s="6"/>
    </row>
    <row r="14" spans="1:5">
      <c r="A14" s="48"/>
      <c r="B14" s="48" t="s">
        <v>150</v>
      </c>
      <c r="C14" s="48" t="s">
        <v>118</v>
      </c>
      <c r="D14" s="48" t="s">
        <v>151</v>
      </c>
      <c r="E14" s="48" t="s">
        <v>70</v>
      </c>
    </row>
    <row r="15" spans="1:5">
      <c r="A15" s="50" t="s">
        <v>74</v>
      </c>
      <c r="B15">
        <v>124</v>
      </c>
      <c r="C15">
        <v>9</v>
      </c>
      <c r="D15">
        <v>12</v>
      </c>
      <c r="E15">
        <v>145</v>
      </c>
    </row>
    <row r="16" spans="1:5">
      <c r="A16" s="51"/>
      <c r="B16" s="46">
        <f>B15/$E15</f>
        <v>0.85517241379310349</v>
      </c>
      <c r="C16" s="46">
        <f t="shared" ref="C16:D16" si="0">C15/$E15</f>
        <v>6.2068965517241378E-2</v>
      </c>
      <c r="D16" s="46">
        <f t="shared" si="0"/>
        <v>8.2758620689655171E-2</v>
      </c>
      <c r="E16" s="46"/>
    </row>
    <row r="17" spans="1:5">
      <c r="A17" s="50" t="s">
        <v>115</v>
      </c>
      <c r="B17">
        <v>196</v>
      </c>
      <c r="C17">
        <v>21</v>
      </c>
      <c r="D17">
        <v>24</v>
      </c>
      <c r="E17">
        <v>241</v>
      </c>
    </row>
    <row r="18" spans="1:5">
      <c r="A18" s="51"/>
      <c r="B18" s="46">
        <f>B17/$E17</f>
        <v>0.81327800829875518</v>
      </c>
      <c r="C18" s="46">
        <f t="shared" ref="C18" si="1">C17/$E17</f>
        <v>8.7136929460580909E-2</v>
      </c>
      <c r="D18" s="46">
        <f t="shared" ref="D18" si="2">D17/$E17</f>
        <v>9.9585062240663894E-2</v>
      </c>
      <c r="E18" s="46"/>
    </row>
    <row r="19" spans="1:5">
      <c r="A19" s="50" t="s">
        <v>116</v>
      </c>
      <c r="B19">
        <v>60</v>
      </c>
      <c r="C19">
        <v>7</v>
      </c>
      <c r="D19">
        <v>15</v>
      </c>
      <c r="E19">
        <v>82</v>
      </c>
    </row>
    <row r="20" spans="1:5">
      <c r="A20" s="51"/>
      <c r="B20" s="46">
        <f>B19/$E19</f>
        <v>0.73170731707317072</v>
      </c>
      <c r="C20" s="46">
        <f t="shared" ref="C20" si="3">C19/$E19</f>
        <v>8.5365853658536592E-2</v>
      </c>
      <c r="D20" s="46">
        <f t="shared" ref="D20" si="4">D19/$E19</f>
        <v>0.18292682926829268</v>
      </c>
      <c r="E20" s="46"/>
    </row>
    <row r="21" spans="1:5">
      <c r="A21" s="50" t="s">
        <v>117</v>
      </c>
      <c r="B21">
        <v>23</v>
      </c>
      <c r="C21">
        <v>7</v>
      </c>
      <c r="D21">
        <v>2</v>
      </c>
      <c r="E21">
        <v>32</v>
      </c>
    </row>
    <row r="22" spans="1:5">
      <c r="A22" s="51"/>
      <c r="B22" s="46">
        <f>B21/$E21</f>
        <v>0.71875</v>
      </c>
      <c r="C22" s="46">
        <f t="shared" ref="C22" si="5">C21/$E21</f>
        <v>0.21875</v>
      </c>
      <c r="D22" s="46">
        <f t="shared" ref="D22" si="6">D21/$E21</f>
        <v>6.25E-2</v>
      </c>
      <c r="E22" s="46"/>
    </row>
    <row r="23" spans="1:5" ht="14.25" thickBot="1">
      <c r="A23" s="47" t="s">
        <v>70</v>
      </c>
      <c r="B23" s="6">
        <v>403</v>
      </c>
      <c r="C23" s="6">
        <v>44</v>
      </c>
      <c r="D23" s="6">
        <v>53</v>
      </c>
      <c r="E23" s="6">
        <v>500</v>
      </c>
    </row>
    <row r="27" spans="1:5" ht="16.5" thickBot="1">
      <c r="A27" s="6" t="s">
        <v>152</v>
      </c>
      <c r="B27" s="6"/>
      <c r="C27" s="6"/>
      <c r="D27" s="6"/>
      <c r="E27" s="6"/>
    </row>
    <row r="28" spans="1:5">
      <c r="A28" s="7"/>
      <c r="B28" s="7" t="s">
        <v>150</v>
      </c>
      <c r="C28" s="7" t="s">
        <v>118</v>
      </c>
      <c r="D28" s="7" t="s">
        <v>151</v>
      </c>
      <c r="E28" s="7" t="s">
        <v>70</v>
      </c>
    </row>
    <row r="29" spans="1:5">
      <c r="A29" s="50" t="s">
        <v>74</v>
      </c>
      <c r="B29">
        <v>124</v>
      </c>
      <c r="C29">
        <v>9</v>
      </c>
      <c r="D29">
        <v>12</v>
      </c>
      <c r="E29">
        <v>145</v>
      </c>
    </row>
    <row r="30" spans="1:5">
      <c r="A30" s="51"/>
      <c r="B30" s="46">
        <f>B29/$E29</f>
        <v>0.85517241379310349</v>
      </c>
      <c r="C30" s="46">
        <f t="shared" ref="C30:D30" si="7">C29/$E29</f>
        <v>6.2068965517241378E-2</v>
      </c>
      <c r="D30" s="46">
        <f t="shared" si="7"/>
        <v>8.2758620689655171E-2</v>
      </c>
      <c r="E30" s="46"/>
    </row>
    <row r="31" spans="1:5">
      <c r="A31" s="54" t="s">
        <v>115</v>
      </c>
      <c r="B31" s="49">
        <v>196</v>
      </c>
      <c r="C31" s="49">
        <v>21</v>
      </c>
      <c r="D31" s="49">
        <v>24</v>
      </c>
      <c r="E31">
        <v>241</v>
      </c>
    </row>
    <row r="32" spans="1:5">
      <c r="A32" s="51"/>
      <c r="B32" s="46">
        <f>B31/$E31</f>
        <v>0.81327800829875518</v>
      </c>
      <c r="C32" s="46">
        <f t="shared" ref="C32:D32" si="8">C31/$E31</f>
        <v>8.7136929460580909E-2</v>
      </c>
      <c r="D32" s="46">
        <f t="shared" si="8"/>
        <v>9.9585062240663894E-2</v>
      </c>
      <c r="E32" s="46"/>
    </row>
    <row r="33" spans="1:5">
      <c r="A33" s="54" t="s">
        <v>119</v>
      </c>
      <c r="B33">
        <v>83</v>
      </c>
      <c r="C33">
        <v>14</v>
      </c>
      <c r="D33">
        <v>17</v>
      </c>
      <c r="E33">
        <v>114</v>
      </c>
    </row>
    <row r="34" spans="1:5">
      <c r="A34" s="51"/>
      <c r="B34" s="46">
        <f>B33/$E33</f>
        <v>0.72807017543859653</v>
      </c>
      <c r="C34" s="46">
        <f t="shared" ref="C34:D34" si="9">C33/$E33</f>
        <v>0.12280701754385964</v>
      </c>
      <c r="D34" s="46">
        <f t="shared" si="9"/>
        <v>0.14912280701754385</v>
      </c>
      <c r="E34" s="46"/>
    </row>
    <row r="35" spans="1:5" ht="14.25" thickBot="1">
      <c r="A35" s="26" t="s">
        <v>70</v>
      </c>
      <c r="B35" s="6">
        <v>403</v>
      </c>
      <c r="C35" s="6">
        <v>44</v>
      </c>
      <c r="D35" s="6">
        <v>53</v>
      </c>
      <c r="E35" s="6">
        <v>500</v>
      </c>
    </row>
  </sheetData>
  <mergeCells count="7">
    <mergeCell ref="A33:A34"/>
    <mergeCell ref="A15:A16"/>
    <mergeCell ref="A17:A18"/>
    <mergeCell ref="A19:A20"/>
    <mergeCell ref="A21:A22"/>
    <mergeCell ref="A29:A30"/>
    <mergeCell ref="A31:A32"/>
  </mergeCells>
  <phoneticPr fontId="2"/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79"/>
  <sheetViews>
    <sheetView topLeftCell="A14" workbookViewId="0">
      <selection activeCell="E16" sqref="E16"/>
    </sheetView>
  </sheetViews>
  <sheetFormatPr defaultRowHeight="13.5"/>
  <cols>
    <col min="1" max="9" width="9" style="3"/>
    <col min="10" max="10" width="11.125" style="3" bestFit="1" customWidth="1"/>
    <col min="11" max="15" width="8.875" style="3"/>
  </cols>
  <sheetData>
    <row r="1" spans="1:10" ht="18.75">
      <c r="A1" s="19" t="s">
        <v>75</v>
      </c>
      <c r="J1" s="20"/>
    </row>
    <row r="2" spans="1:10">
      <c r="A2" s="3" t="s">
        <v>76</v>
      </c>
    </row>
    <row r="4" spans="1:10" ht="17.25">
      <c r="A4" s="21" t="s">
        <v>77</v>
      </c>
    </row>
    <row r="5" spans="1:10">
      <c r="A5" s="22"/>
      <c r="B5" s="22"/>
      <c r="C5" s="22" t="s">
        <v>78</v>
      </c>
      <c r="D5" s="22"/>
    </row>
    <row r="6" spans="1:10">
      <c r="A6" s="22"/>
      <c r="B6" s="22"/>
      <c r="C6" s="22" t="s">
        <v>79</v>
      </c>
      <c r="D6" s="22" t="s">
        <v>80</v>
      </c>
      <c r="E6" s="3" t="s">
        <v>81</v>
      </c>
      <c r="G6" s="3" t="s">
        <v>82</v>
      </c>
      <c r="H6" s="3" t="s">
        <v>83</v>
      </c>
    </row>
    <row r="7" spans="1:10">
      <c r="A7" s="22" t="s">
        <v>84</v>
      </c>
      <c r="B7" s="22" t="s">
        <v>79</v>
      </c>
      <c r="C7" s="3">
        <v>42</v>
      </c>
      <c r="D7" s="3">
        <v>66</v>
      </c>
      <c r="E7" s="23">
        <f>+C7+D7</f>
        <v>108</v>
      </c>
      <c r="G7" s="23">
        <f>((ABS(C7*D8-D7*C8)-0.5*E9)^2*E9)/((C7+C8)*(D7+D8)*(C8+D8)*(C7+D7))</f>
        <v>32.910446820494471</v>
      </c>
      <c r="H7" s="3">
        <f>CHIDIST(G7,1)</f>
        <v>9.6503290858354529E-9</v>
      </c>
    </row>
    <row r="8" spans="1:10">
      <c r="A8" s="22"/>
      <c r="B8" s="22" t="s">
        <v>80</v>
      </c>
      <c r="C8" s="3">
        <v>28</v>
      </c>
      <c r="D8" s="3">
        <v>213</v>
      </c>
      <c r="E8" s="23">
        <f>+C8+D8</f>
        <v>241</v>
      </c>
    </row>
    <row r="9" spans="1:10">
      <c r="B9" s="3" t="s">
        <v>81</v>
      </c>
      <c r="C9" s="23">
        <f>+C7+C8</f>
        <v>70</v>
      </c>
      <c r="D9" s="23">
        <f>+D7+D8</f>
        <v>279</v>
      </c>
      <c r="E9" s="23">
        <f>+E7+E8</f>
        <v>349</v>
      </c>
    </row>
    <row r="12" spans="1:10" ht="17.25">
      <c r="A12" s="21" t="s">
        <v>85</v>
      </c>
    </row>
    <row r="13" spans="1:10">
      <c r="A13" s="22"/>
      <c r="B13" s="22"/>
      <c r="C13" s="22" t="s">
        <v>78</v>
      </c>
      <c r="D13" s="22"/>
      <c r="E13" s="22"/>
    </row>
    <row r="14" spans="1:10">
      <c r="A14" s="22"/>
      <c r="B14" s="22"/>
      <c r="C14" s="22" t="s">
        <v>79</v>
      </c>
      <c r="D14" s="22" t="s">
        <v>80</v>
      </c>
      <c r="E14" s="22" t="s">
        <v>86</v>
      </c>
      <c r="F14" s="3" t="s">
        <v>81</v>
      </c>
      <c r="H14" s="3" t="s">
        <v>82</v>
      </c>
      <c r="I14" s="3" t="s">
        <v>83</v>
      </c>
    </row>
    <row r="15" spans="1:10">
      <c r="A15" s="22" t="s">
        <v>84</v>
      </c>
      <c r="B15" s="22" t="s">
        <v>79</v>
      </c>
      <c r="C15" s="22">
        <v>78</v>
      </c>
      <c r="D15" s="22">
        <v>49</v>
      </c>
      <c r="E15" s="22">
        <v>11</v>
      </c>
      <c r="F15" s="23">
        <f>SUM(C15:E15)</f>
        <v>138</v>
      </c>
      <c r="H15" s="23">
        <f>+(D15-D17*F15/F17)^2/(D17*F15/F17)+(E15-E17*F15/F17)^2/(E17*F15/F17)+(D16-D17*F16/F17)^2/(D17*F16/F17)+(E16-E17*F16/F17)^2/(E17*F16/F17)+(C15-C17*F15/F17)^2/(C17*F15/F17)+(C16-C17*F16/F17)^2/(C17*F16/F17)</f>
        <v>3.4873859844271409</v>
      </c>
      <c r="I15" s="3">
        <f>CHIDIST(H15,2)</f>
        <v>0.17487340056260278</v>
      </c>
    </row>
    <row r="16" spans="1:10">
      <c r="A16" s="22"/>
      <c r="B16" s="22" t="s">
        <v>80</v>
      </c>
      <c r="C16" s="22">
        <v>67</v>
      </c>
      <c r="D16" s="22">
        <v>51</v>
      </c>
      <c r="E16" s="22">
        <v>20</v>
      </c>
      <c r="F16" s="23">
        <f>SUM(C16:E16)</f>
        <v>138</v>
      </c>
    </row>
    <row r="17" spans="1:11">
      <c r="B17" s="3" t="s">
        <v>81</v>
      </c>
      <c r="C17" s="23">
        <f>+C15+C16</f>
        <v>145</v>
      </c>
      <c r="D17" s="23">
        <f>+D15+D16</f>
        <v>100</v>
      </c>
      <c r="E17" s="23">
        <f>+E15+E16</f>
        <v>31</v>
      </c>
      <c r="F17" s="23">
        <f>SUM(C17:E17)</f>
        <v>276</v>
      </c>
    </row>
    <row r="20" spans="1:11" ht="17.25">
      <c r="A20" s="21" t="s">
        <v>87</v>
      </c>
    </row>
    <row r="21" spans="1:11">
      <c r="A21" s="22"/>
      <c r="B21" s="22"/>
      <c r="C21" s="22" t="s">
        <v>78</v>
      </c>
      <c r="D21" s="22"/>
      <c r="E21" s="22"/>
      <c r="F21" s="22"/>
    </row>
    <row r="22" spans="1:11">
      <c r="A22" s="22"/>
      <c r="B22" s="22"/>
      <c r="C22" s="22" t="s">
        <v>79</v>
      </c>
      <c r="D22" s="22" t="s">
        <v>80</v>
      </c>
      <c r="E22" s="22" t="s">
        <v>86</v>
      </c>
      <c r="F22" s="22" t="s">
        <v>88</v>
      </c>
      <c r="G22" s="3" t="s">
        <v>81</v>
      </c>
      <c r="I22" s="3" t="s">
        <v>82</v>
      </c>
      <c r="J22" s="3" t="s">
        <v>83</v>
      </c>
    </row>
    <row r="23" spans="1:11">
      <c r="A23" s="22" t="s">
        <v>84</v>
      </c>
      <c r="B23" s="22" t="s">
        <v>79</v>
      </c>
      <c r="C23">
        <v>23</v>
      </c>
      <c r="D23">
        <v>30</v>
      </c>
      <c r="E23">
        <v>35</v>
      </c>
      <c r="F23">
        <v>20</v>
      </c>
      <c r="G23" s="23">
        <f>SUM(C23:F23)</f>
        <v>108</v>
      </c>
      <c r="I23" s="23">
        <f>+(E23-E25*G23/G25)^2/(E25*G23/G25)+(F23-F25*G23/G25)^2/(F25*G23/G25)+(E24-E25*G24/G25)^2/(E25*G24/G25)+(F24-F25*G24/G25)^2/(F25*G24/G25)+(D23-D25*G23/G25)^2/(D25*G23/G25)+(D24-D25*G24/G25)^2/(D25*G24/G25)+(C23-C25*G23/G25)^2/(C25*G23/G25)+(C24-C25*G24/G25)^2/(C25*G24/G25)</f>
        <v>5.5642339240222833</v>
      </c>
      <c r="J23" s="3">
        <f>CHIDIST(I23,3)</f>
        <v>0.13484679864065258</v>
      </c>
    </row>
    <row r="24" spans="1:11">
      <c r="A24" s="22"/>
      <c r="B24" s="22" t="s">
        <v>80</v>
      </c>
      <c r="C24">
        <v>4</v>
      </c>
      <c r="D24">
        <v>19</v>
      </c>
      <c r="E24">
        <v>21</v>
      </c>
      <c r="F24">
        <v>8</v>
      </c>
      <c r="G24" s="23">
        <f>SUM(C24:F24)</f>
        <v>52</v>
      </c>
    </row>
    <row r="25" spans="1:11">
      <c r="B25" s="3" t="s">
        <v>81</v>
      </c>
      <c r="C25" s="23">
        <f>+C23+C24</f>
        <v>27</v>
      </c>
      <c r="D25" s="23">
        <f>+D23+D24</f>
        <v>49</v>
      </c>
      <c r="E25" s="23">
        <f>+E23+E24</f>
        <v>56</v>
      </c>
      <c r="F25" s="23">
        <f>+F23+F24</f>
        <v>28</v>
      </c>
      <c r="G25" s="23">
        <f>SUM(C25:F25)</f>
        <v>160</v>
      </c>
    </row>
    <row r="29" spans="1:11" ht="17.25">
      <c r="A29" s="21" t="s">
        <v>89</v>
      </c>
    </row>
    <row r="30" spans="1:11">
      <c r="A30" s="22"/>
      <c r="B30" s="22"/>
      <c r="C30" s="22" t="s">
        <v>78</v>
      </c>
      <c r="D30" s="22"/>
      <c r="E30" s="22"/>
      <c r="F30" s="22"/>
      <c r="G30" s="22"/>
    </row>
    <row r="31" spans="1:11">
      <c r="A31" s="22"/>
      <c r="B31" s="22"/>
      <c r="C31" s="22" t="s">
        <v>79</v>
      </c>
      <c r="D31" s="22" t="s">
        <v>80</v>
      </c>
      <c r="E31" s="22" t="s">
        <v>86</v>
      </c>
      <c r="F31" s="22" t="s">
        <v>88</v>
      </c>
      <c r="G31" s="22" t="s">
        <v>90</v>
      </c>
      <c r="H31" s="3" t="s">
        <v>81</v>
      </c>
      <c r="J31" s="3" t="s">
        <v>82</v>
      </c>
      <c r="K31" s="3" t="s">
        <v>83</v>
      </c>
    </row>
    <row r="32" spans="1:11">
      <c r="A32" s="22" t="s">
        <v>84</v>
      </c>
      <c r="B32" s="22" t="s">
        <v>79</v>
      </c>
      <c r="C32" s="22">
        <v>10</v>
      </c>
      <c r="D32" s="22">
        <v>12</v>
      </c>
      <c r="E32" s="22">
        <v>15</v>
      </c>
      <c r="F32" s="22">
        <v>23</v>
      </c>
      <c r="G32" s="22">
        <v>23</v>
      </c>
      <c r="H32" s="23">
        <f>SUM(C32:G32)</f>
        <v>83</v>
      </c>
      <c r="J32" s="23">
        <f>+(F32-F34*H32/H34)^2/(F34*H32/H34)+(G32-G34*H32/H34)^2/(G34*H32/H34)+(F33-F34*H33/H34)^2/(F34*H33/H34)+(G33-G34*H33/H34)^2/(G34*H33/H34)+(E32-E34*H32/H34)^2/(E34*H32/H34)+(E33-E34*H33/H34)^2/(E34*H33/H34)+(D32-D34*H32/H34)^2/(D34*H32/H34)+(D33-D34*H33/H34)^2/(D34*H33/H34)+(C32-C34*H32/H34)^2/(C34*H32/H34)+(C33-C34*H33/H34)^2/(C34*H33/H34)</f>
        <v>0.85266764168043063</v>
      </c>
      <c r="K32" s="3">
        <f>CHIDIST(J32,4)</f>
        <v>0.93125100482390466</v>
      </c>
    </row>
    <row r="33" spans="1:10">
      <c r="A33" s="22"/>
      <c r="B33" s="22" t="s">
        <v>80</v>
      </c>
      <c r="C33" s="22">
        <v>10</v>
      </c>
      <c r="D33" s="22">
        <v>20</v>
      </c>
      <c r="E33" s="22">
        <v>20</v>
      </c>
      <c r="F33" s="22">
        <v>30</v>
      </c>
      <c r="G33" s="22">
        <v>33</v>
      </c>
      <c r="H33" s="23">
        <f>SUM(C33:G33)</f>
        <v>113</v>
      </c>
    </row>
    <row r="34" spans="1:10">
      <c r="B34" s="3" t="s">
        <v>81</v>
      </c>
      <c r="C34" s="23">
        <f>+C32+C33</f>
        <v>20</v>
      </c>
      <c r="D34" s="23">
        <f>+D32+D33</f>
        <v>32</v>
      </c>
      <c r="E34" s="23">
        <f>+E32+E33</f>
        <v>35</v>
      </c>
      <c r="F34" s="23">
        <f>+F32+F33</f>
        <v>53</v>
      </c>
      <c r="G34" s="23">
        <f>+G32+G33</f>
        <v>56</v>
      </c>
      <c r="H34" s="23">
        <f>SUM(C34:G34)</f>
        <v>196</v>
      </c>
    </row>
    <row r="36" spans="1:10" ht="17.25">
      <c r="A36" s="21" t="s">
        <v>91</v>
      </c>
    </row>
    <row r="37" spans="1:10">
      <c r="A37" s="22"/>
      <c r="B37" s="22"/>
      <c r="C37" s="22" t="s">
        <v>78</v>
      </c>
      <c r="D37" s="22"/>
      <c r="E37" s="22"/>
    </row>
    <row r="38" spans="1:10">
      <c r="A38" s="22"/>
      <c r="B38" s="22"/>
      <c r="C38" s="22" t="s">
        <v>79</v>
      </c>
      <c r="D38" s="22" t="s">
        <v>80</v>
      </c>
      <c r="E38" s="22" t="s">
        <v>86</v>
      </c>
      <c r="F38" s="3" t="s">
        <v>81</v>
      </c>
      <c r="H38" s="3" t="s">
        <v>82</v>
      </c>
      <c r="I38" s="3" t="s">
        <v>83</v>
      </c>
    </row>
    <row r="39" spans="1:10">
      <c r="A39" s="22" t="s">
        <v>84</v>
      </c>
      <c r="B39" s="22" t="s">
        <v>79</v>
      </c>
      <c r="C39">
        <v>124</v>
      </c>
      <c r="D39">
        <v>9</v>
      </c>
      <c r="E39">
        <v>12</v>
      </c>
      <c r="F39" s="23">
        <f>SUM(C39:E39)</f>
        <v>145</v>
      </c>
      <c r="H39" s="23">
        <f>+(D39-D42*F39/F42)^2/(D42*F39/F42)+(E39-E42*F39/F42)^2/(E42*F39/F42)+(D40-D42*F40/F42)^2/(D42*F40/F42)+(D41-D42*F41/F42)^2/(D42*F41/F42)+(E40-E42*F40/F42)^2/(E42*F40/F42)+(E41-E42*F41/F42)^2/(E42*F41/F42)+(C39-C42*F39/F42)^2/(C42*F39/F42)+(C40-C42*F40/F42)^2/(C42*F40/F42)+(C41-C42*F41/F42)^2/(C42*F41/F42)</f>
        <v>6.8216594510080846</v>
      </c>
      <c r="I39" s="3">
        <f>CHIDIST(H39,4)</f>
        <v>0.14561823548156827</v>
      </c>
    </row>
    <row r="40" spans="1:10">
      <c r="A40" s="22"/>
      <c r="B40" s="22" t="s">
        <v>80</v>
      </c>
      <c r="C40">
        <v>196</v>
      </c>
      <c r="D40">
        <v>21</v>
      </c>
      <c r="E40">
        <v>24</v>
      </c>
      <c r="F40" s="23">
        <f>SUM(C40:E40)</f>
        <v>241</v>
      </c>
    </row>
    <row r="41" spans="1:10">
      <c r="A41" s="22"/>
      <c r="B41" s="22" t="s">
        <v>86</v>
      </c>
      <c r="C41">
        <v>83</v>
      </c>
      <c r="D41">
        <v>14</v>
      </c>
      <c r="E41">
        <v>17</v>
      </c>
      <c r="F41" s="23">
        <f>SUM(C41:E41)</f>
        <v>114</v>
      </c>
    </row>
    <row r="42" spans="1:10">
      <c r="B42" s="3" t="s">
        <v>81</v>
      </c>
      <c r="C42" s="23">
        <f>SUM(C39:C41)</f>
        <v>403</v>
      </c>
      <c r="D42" s="23">
        <f>SUM(D39:D41)</f>
        <v>44</v>
      </c>
      <c r="E42" s="23">
        <f>SUM(E39:E41)</f>
        <v>53</v>
      </c>
      <c r="F42" s="23">
        <f>SUM(C42:E42)</f>
        <v>500</v>
      </c>
    </row>
    <row r="44" spans="1:10" ht="17.25">
      <c r="A44" s="21" t="s">
        <v>92</v>
      </c>
    </row>
    <row r="45" spans="1:10">
      <c r="A45" s="22"/>
      <c r="B45" s="22"/>
      <c r="C45" s="22" t="s">
        <v>78</v>
      </c>
      <c r="D45" s="22"/>
      <c r="E45" s="22"/>
      <c r="F45" s="22"/>
    </row>
    <row r="46" spans="1:10">
      <c r="A46" s="22"/>
      <c r="B46" s="22"/>
      <c r="C46" s="22" t="s">
        <v>79</v>
      </c>
      <c r="D46" s="22" t="s">
        <v>80</v>
      </c>
      <c r="E46" s="22" t="s">
        <v>86</v>
      </c>
      <c r="F46" s="22" t="s">
        <v>88</v>
      </c>
      <c r="G46" s="3" t="s">
        <v>81</v>
      </c>
      <c r="I46" s="3" t="s">
        <v>82</v>
      </c>
      <c r="J46" s="3" t="s">
        <v>83</v>
      </c>
    </row>
    <row r="47" spans="1:10">
      <c r="A47" s="22" t="s">
        <v>84</v>
      </c>
      <c r="B47" s="22" t="s">
        <v>79</v>
      </c>
      <c r="C47" s="22">
        <v>10</v>
      </c>
      <c r="D47" s="22">
        <v>12</v>
      </c>
      <c r="E47" s="22">
        <v>15</v>
      </c>
      <c r="F47" s="22">
        <v>20</v>
      </c>
      <c r="G47" s="23">
        <f>SUM(C47:F47)</f>
        <v>57</v>
      </c>
      <c r="I47" s="23">
        <f>+(E47-E50*G47/G50)^2/(E50*G47/G50)+(F47-F50*G47/G50)^2/(F50*G47/G50)+(E48-E50*G48/G50)^2/(E50*G48/G50)+(E49-E50*G49/G50)^2/(E50*G49/G50)+(F48-F50*G48/G50)^2/(F50*G48/G50)+(F49-F50*G49/G50)^2/(F50*G49/G50)+(D47-D50*G47/G50)^2/(D50*G47/G50)+(D48-D50*G48/G50)^2/(D50*G48/G50)+(D49-D50*G49/G50)^2/(D50*G49/G50)+(C47-C50*G47/G50)^2/(C50*G47/G50)+(C48-C50*G48/G50)^2/(C50*G48/G50)+(C49-C50*G49/G50)^2/(C50*G49/G50)</f>
        <v>16.990241690131835</v>
      </c>
      <c r="J47" s="3">
        <f>CHIDIST(I47,6)</f>
        <v>9.3191745477115978E-3</v>
      </c>
    </row>
    <row r="48" spans="1:10">
      <c r="A48" s="22"/>
      <c r="B48" s="22" t="s">
        <v>80</v>
      </c>
      <c r="C48" s="22">
        <v>10</v>
      </c>
      <c r="D48" s="22">
        <v>20</v>
      </c>
      <c r="E48" s="22">
        <v>20</v>
      </c>
      <c r="F48" s="22">
        <v>20</v>
      </c>
      <c r="G48" s="23">
        <f>SUM(C48:F48)</f>
        <v>70</v>
      </c>
    </row>
    <row r="49" spans="1:11">
      <c r="A49" s="22"/>
      <c r="B49" s="22" t="s">
        <v>86</v>
      </c>
      <c r="C49" s="22">
        <v>10</v>
      </c>
      <c r="D49" s="22">
        <v>30</v>
      </c>
      <c r="E49" s="22">
        <v>50</v>
      </c>
      <c r="F49" s="22">
        <v>15</v>
      </c>
      <c r="G49" s="23">
        <f>SUM(C49:F49)</f>
        <v>105</v>
      </c>
    </row>
    <row r="50" spans="1:11">
      <c r="B50" s="3" t="s">
        <v>81</v>
      </c>
      <c r="C50" s="23">
        <f>SUM(C47:C49)</f>
        <v>30</v>
      </c>
      <c r="D50" s="23">
        <f>SUM(D47:D49)</f>
        <v>62</v>
      </c>
      <c r="E50" s="23">
        <f>SUM(E47:E49)</f>
        <v>85</v>
      </c>
      <c r="F50" s="23">
        <f>SUM(F47:F49)</f>
        <v>55</v>
      </c>
      <c r="G50" s="23">
        <f>SUM(C50:F50)</f>
        <v>232</v>
      </c>
    </row>
    <row r="53" spans="1:11" ht="17.25">
      <c r="A53" s="21" t="s">
        <v>93</v>
      </c>
    </row>
    <row r="54" spans="1:11">
      <c r="A54" s="22"/>
      <c r="B54" s="22"/>
      <c r="C54" s="22" t="s">
        <v>78</v>
      </c>
      <c r="D54" s="22"/>
      <c r="E54" s="22"/>
      <c r="F54" s="22"/>
      <c r="G54" s="22"/>
    </row>
    <row r="55" spans="1:11">
      <c r="A55" s="22"/>
      <c r="B55" s="22"/>
      <c r="C55" s="22" t="s">
        <v>79</v>
      </c>
      <c r="D55" s="22" t="s">
        <v>80</v>
      </c>
      <c r="E55" s="22" t="s">
        <v>86</v>
      </c>
      <c r="F55" s="22" t="s">
        <v>88</v>
      </c>
      <c r="G55" s="22" t="s">
        <v>90</v>
      </c>
      <c r="H55" s="3" t="s">
        <v>81</v>
      </c>
      <c r="J55" s="3" t="s">
        <v>82</v>
      </c>
      <c r="K55" s="3" t="s">
        <v>83</v>
      </c>
    </row>
    <row r="56" spans="1:11">
      <c r="A56" s="22" t="s">
        <v>84</v>
      </c>
      <c r="B56" s="22" t="s">
        <v>79</v>
      </c>
      <c r="C56" s="22">
        <v>10</v>
      </c>
      <c r="D56" s="22">
        <v>12</v>
      </c>
      <c r="E56" s="22">
        <v>15</v>
      </c>
      <c r="F56" s="22">
        <v>20</v>
      </c>
      <c r="G56" s="22">
        <v>25</v>
      </c>
      <c r="H56" s="23">
        <f>SUM(C56:G56)</f>
        <v>82</v>
      </c>
      <c r="J56" s="3">
        <f>+(F56-F59*H56/H59)^2/(F59*H56/H59)+(G56-G59*H56/H59)^2/(G59*H56/H59)+(F57-F59*H57/H59)^2/(F59*H57/H59)+(F58-F59*H58/H59)^2/(F59*H58/H59)+(G57-G59*H57/H59)^2/(G59*H57/H59)+(G58-G59*H58/H59)^2/(G59*H58/H59)+(E56-E59*H56/H59)^2/(E59*H56/H59)+(E57-E59*H57/H59)^2/(E59*H57/H59)+(E58-E59*H58/H59)^2/(E59*H58/H59)+(D56-D59*H56/H59)^2/(D59*H56/H59)+(D57-D59*H57/H59)^2/(D59*H57/H59)+(D58-D59*H58/H59)^2/(D59*H58/H59)+(C56-C59*H56/H59)^2/(C59*H56/H59)+(C57-C59*H57/H59)^2/(C59*H57/H59)+(C58-C59*H58/H59)^2/(C59*H58/H59)</f>
        <v>20.723093806012837</v>
      </c>
      <c r="K56" s="3">
        <f>CHIDIST(J56,8)</f>
        <v>7.9205374590334363E-3</v>
      </c>
    </row>
    <row r="57" spans="1:11">
      <c r="A57" s="22"/>
      <c r="B57" s="22" t="s">
        <v>80</v>
      </c>
      <c r="C57" s="22">
        <v>10</v>
      </c>
      <c r="D57" s="22">
        <v>20</v>
      </c>
      <c r="E57" s="22">
        <v>20</v>
      </c>
      <c r="F57" s="22">
        <v>20</v>
      </c>
      <c r="G57" s="22">
        <v>25</v>
      </c>
      <c r="H57" s="23">
        <f>SUM(C57:G57)</f>
        <v>95</v>
      </c>
    </row>
    <row r="58" spans="1:11">
      <c r="A58" s="22"/>
      <c r="B58" s="22" t="s">
        <v>86</v>
      </c>
      <c r="C58" s="22">
        <v>10</v>
      </c>
      <c r="D58" s="22">
        <v>30</v>
      </c>
      <c r="E58" s="22">
        <v>50</v>
      </c>
      <c r="F58" s="22">
        <v>15</v>
      </c>
      <c r="G58" s="22">
        <v>25</v>
      </c>
      <c r="H58" s="23">
        <f>SUM(C58:G58)</f>
        <v>130</v>
      </c>
    </row>
    <row r="59" spans="1:11">
      <c r="B59" s="3" t="s">
        <v>81</v>
      </c>
      <c r="C59" s="23">
        <f>SUM(C56:C58)</f>
        <v>30</v>
      </c>
      <c r="D59" s="23">
        <f>SUM(D56:D58)</f>
        <v>62</v>
      </c>
      <c r="E59" s="23">
        <f>SUM(E56:E58)</f>
        <v>85</v>
      </c>
      <c r="F59" s="23">
        <f>SUM(F56:F58)</f>
        <v>55</v>
      </c>
      <c r="G59" s="23">
        <f>SUM(G56:G58)</f>
        <v>75</v>
      </c>
      <c r="H59" s="23">
        <f>SUM(C59:G59)</f>
        <v>307</v>
      </c>
    </row>
    <row r="62" spans="1:11" ht="17.25">
      <c r="A62" s="21" t="s">
        <v>94</v>
      </c>
    </row>
    <row r="63" spans="1:11">
      <c r="A63" s="22"/>
      <c r="B63" s="22"/>
      <c r="C63" s="22" t="s">
        <v>78</v>
      </c>
      <c r="D63" s="22"/>
      <c r="E63" s="22"/>
      <c r="F63" s="22"/>
    </row>
    <row r="64" spans="1:11">
      <c r="A64" s="22"/>
      <c r="B64" s="22"/>
      <c r="C64" s="22" t="s">
        <v>79</v>
      </c>
      <c r="D64" s="22" t="s">
        <v>80</v>
      </c>
      <c r="E64" s="22" t="s">
        <v>86</v>
      </c>
      <c r="F64" s="22" t="s">
        <v>88</v>
      </c>
      <c r="G64" s="3" t="s">
        <v>81</v>
      </c>
      <c r="I64" s="3" t="s">
        <v>82</v>
      </c>
      <c r="J64" s="3" t="s">
        <v>83</v>
      </c>
    </row>
    <row r="65" spans="1:11">
      <c r="A65" s="22" t="s">
        <v>84</v>
      </c>
      <c r="B65" s="22" t="s">
        <v>79</v>
      </c>
      <c r="C65" s="22">
        <v>10</v>
      </c>
      <c r="D65" s="22">
        <v>12</v>
      </c>
      <c r="E65" s="22">
        <v>15</v>
      </c>
      <c r="F65" s="22">
        <v>20</v>
      </c>
      <c r="G65" s="23">
        <f>SUM(C65:F65)</f>
        <v>57</v>
      </c>
      <c r="I65" s="23">
        <f>+(E65-E69*G65/G69)^2/(E69*G65/G69)+(F65-F69*G65/G69)^2/(F69*G65/G69)+(E66-E69*G66/G69)^2/(E69*G66/G69)+(E67-E69*G67/G69)^2/(E69*G67/G69)+(F66-F69*G66/G69)^2/(F69*G66/G69)+(F67-F69*G67/G69)^2/(F69*G67/G69)+(E68-E69*G68/G69)^2/(E69*G68/G69)+(F68-F69*G68/G69)^2/(F69*G68/G69)+(D65-D69*G65/G69)^2/(D69*G65/G69)+(D66-D69*G66/G69)^2/(D69*G66/G69)+(D67-D69*G67/G69)^2/(D69*G67/G69)+(D68-D69*G68/G69)^2/(D69*G68/G69)+(C65-C69*G65/G69)^2/(C69*G65/G69)+(C66-C69*G66/G69)^2/(C69*G66/G69)+(C67-C69*G67/G69)^2/(C69*G67/G69)+(C68-C69*G68/G69)^2/(C69*G68/G69)</f>
        <v>19.189594854905863</v>
      </c>
      <c r="J65" s="3">
        <f>CHIDIST(I65,9)</f>
        <v>2.362821185809956E-2</v>
      </c>
    </row>
    <row r="66" spans="1:11">
      <c r="A66" s="22"/>
      <c r="B66" s="22" t="s">
        <v>95</v>
      </c>
      <c r="C66" s="22">
        <v>10</v>
      </c>
      <c r="D66" s="22">
        <v>20</v>
      </c>
      <c r="E66" s="22">
        <v>20</v>
      </c>
      <c r="F66" s="22">
        <v>20</v>
      </c>
      <c r="G66" s="23">
        <f>SUM(C66:F66)</f>
        <v>70</v>
      </c>
    </row>
    <row r="67" spans="1:11">
      <c r="A67" s="22"/>
      <c r="B67" s="22" t="s">
        <v>96</v>
      </c>
      <c r="C67" s="22">
        <v>10</v>
      </c>
      <c r="D67" s="22">
        <v>30</v>
      </c>
      <c r="E67" s="22">
        <v>50</v>
      </c>
      <c r="F67" s="22">
        <v>15</v>
      </c>
      <c r="G67" s="23">
        <f>SUM(C67:F67)</f>
        <v>105</v>
      </c>
    </row>
    <row r="68" spans="1:11">
      <c r="A68" s="22"/>
      <c r="B68" s="22" t="s">
        <v>97</v>
      </c>
      <c r="C68" s="22">
        <v>10</v>
      </c>
      <c r="D68" s="22">
        <v>15</v>
      </c>
      <c r="E68" s="22">
        <v>15</v>
      </c>
      <c r="F68" s="22">
        <v>15</v>
      </c>
      <c r="G68" s="23">
        <f>SUM(C68:F68)</f>
        <v>55</v>
      </c>
    </row>
    <row r="69" spans="1:11">
      <c r="B69" s="3" t="s">
        <v>98</v>
      </c>
      <c r="C69" s="23">
        <f>SUM(C65:C68)</f>
        <v>40</v>
      </c>
      <c r="D69" s="23">
        <f>SUM(D65:D68)</f>
        <v>77</v>
      </c>
      <c r="E69" s="23">
        <f>SUM(E65:E68)</f>
        <v>100</v>
      </c>
      <c r="F69" s="23">
        <f>SUM(F65:F68)</f>
        <v>70</v>
      </c>
      <c r="G69" s="23">
        <f>SUM(C69:F69)</f>
        <v>287</v>
      </c>
    </row>
    <row r="72" spans="1:11" ht="17.25">
      <c r="A72" s="21" t="s">
        <v>99</v>
      </c>
    </row>
    <row r="73" spans="1:11">
      <c r="A73" s="22"/>
      <c r="B73" s="22"/>
      <c r="C73" s="22" t="s">
        <v>100</v>
      </c>
      <c r="D73" s="22"/>
      <c r="E73" s="22"/>
      <c r="F73" s="22"/>
      <c r="G73" s="22"/>
    </row>
    <row r="74" spans="1:11">
      <c r="A74" s="22"/>
      <c r="B74" s="22"/>
      <c r="C74" s="22" t="s">
        <v>101</v>
      </c>
      <c r="D74" s="22" t="s">
        <v>95</v>
      </c>
      <c r="E74" s="22" t="s">
        <v>96</v>
      </c>
      <c r="F74" s="22" t="s">
        <v>97</v>
      </c>
      <c r="G74" s="22" t="s">
        <v>102</v>
      </c>
      <c r="H74" s="3" t="s">
        <v>98</v>
      </c>
      <c r="J74" s="3" t="s">
        <v>103</v>
      </c>
      <c r="K74" s="3" t="s">
        <v>104</v>
      </c>
    </row>
    <row r="75" spans="1:11">
      <c r="A75" s="22" t="s">
        <v>105</v>
      </c>
      <c r="B75" s="22" t="s">
        <v>101</v>
      </c>
      <c r="C75" s="22">
        <v>10</v>
      </c>
      <c r="D75" s="22">
        <v>12</v>
      </c>
      <c r="E75" s="22">
        <v>15</v>
      </c>
      <c r="F75" s="22">
        <v>20</v>
      </c>
      <c r="G75" s="22">
        <v>15</v>
      </c>
      <c r="H75" s="23">
        <f>SUM(C75:G75)</f>
        <v>72</v>
      </c>
      <c r="J75" s="23">
        <f>+(F75-F79*H75/H79)^2/(F79*H75/H79)+(G75-G79*H75/H79)^2/(G79*H75/H79)+(F76-F79*H76/H79)^2/(F79*H76/H79)+(F77-F79*H77/H79)^2/(F79*H77/H79)+(G76-G79*H76/H79)^2/(G79*H76/H79)+(G77-G79*H77/H79)^2/(G79*H77/H79)+(F78-F79*H78/H79)^2/(F79*H78/H79)+(G78-G79*H78/H79)^2/(G79*H78/H79)+(E75-E79*H75/H79)^2/(E79*H75/H79)+(E76-E79*H76/H79)^2/(E79*H76/H79)+(E77-E79*H77/H79)^2/(E79*H77/H79)+(E78-E79*H78/H79)^2/(E79*H78/H79)+(D75-D79*H75/H79)^2/(D79*H75/H79)+(D76-D79*H76/H79)^2/(D79*H76/H79)+(D77-D79*H77/H79)^2/(D79*H77/H79)+(D78-D79*H78/H79)^2/(D79*H78/H79)+(C75-C79*H75/H79)^2/(C79*H75/H79)+(C76-C79*H76/H79)^2/(C79*H76/H79)+(C77-C79*H77/H79)^2/(C79*H77/H79)+(C78-C79*H78/H79)^2/(C79*H78/H79)</f>
        <v>22.082116454237202</v>
      </c>
      <c r="K75" s="3">
        <f>CHIDIST(J75,12)</f>
        <v>3.6609724726766865E-2</v>
      </c>
    </row>
    <row r="76" spans="1:11">
      <c r="A76" s="22"/>
      <c r="B76" s="22" t="s">
        <v>80</v>
      </c>
      <c r="C76" s="22">
        <v>10</v>
      </c>
      <c r="D76" s="22">
        <v>20</v>
      </c>
      <c r="E76" s="22">
        <v>20</v>
      </c>
      <c r="F76" s="22">
        <v>20</v>
      </c>
      <c r="G76" s="22">
        <v>25</v>
      </c>
      <c r="H76" s="23">
        <f>SUM(C76:G76)</f>
        <v>95</v>
      </c>
    </row>
    <row r="77" spans="1:11">
      <c r="A77" s="22"/>
      <c r="B77" s="22" t="s">
        <v>86</v>
      </c>
      <c r="C77" s="22">
        <v>10</v>
      </c>
      <c r="D77" s="22">
        <v>30</v>
      </c>
      <c r="E77" s="22">
        <v>50</v>
      </c>
      <c r="F77" s="22">
        <v>15</v>
      </c>
      <c r="G77" s="22">
        <v>25</v>
      </c>
      <c r="H77" s="23">
        <f>SUM(C77:G77)</f>
        <v>130</v>
      </c>
    </row>
    <row r="78" spans="1:11">
      <c r="A78" s="22"/>
      <c r="B78" s="22" t="s">
        <v>88</v>
      </c>
      <c r="C78" s="22">
        <v>10</v>
      </c>
      <c r="D78" s="22">
        <v>15</v>
      </c>
      <c r="E78" s="22">
        <v>15</v>
      </c>
      <c r="F78" s="22">
        <v>15</v>
      </c>
      <c r="G78" s="22">
        <v>20</v>
      </c>
      <c r="H78" s="23">
        <f>SUM(C78:G78)</f>
        <v>75</v>
      </c>
    </row>
    <row r="79" spans="1:11">
      <c r="B79" s="3" t="s">
        <v>81</v>
      </c>
      <c r="C79" s="23">
        <f>SUM(C75:C78)</f>
        <v>40</v>
      </c>
      <c r="D79" s="23">
        <f>SUM(D75:D78)</f>
        <v>77</v>
      </c>
      <c r="E79" s="23">
        <f>SUM(E75:E78)</f>
        <v>100</v>
      </c>
      <c r="F79" s="23">
        <f>SUM(F75:F78)</f>
        <v>70</v>
      </c>
      <c r="G79" s="23">
        <f>SUM(G75:G78)</f>
        <v>85</v>
      </c>
      <c r="H79" s="23">
        <f>SUM(C79:G79)</f>
        <v>372</v>
      </c>
    </row>
  </sheetData>
  <phoneticPr fontId="2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4"/>
  <sheetViews>
    <sheetView workbookViewId="0">
      <selection activeCell="D32" sqref="D32"/>
    </sheetView>
  </sheetViews>
  <sheetFormatPr defaultRowHeight="13.5"/>
  <cols>
    <col min="1" max="1" width="17.625" customWidth="1"/>
    <col min="2" max="2" width="15.25" customWidth="1"/>
    <col min="3" max="3" width="14.375" customWidth="1"/>
  </cols>
  <sheetData>
    <row r="1" spans="1:3">
      <c r="A1" t="s">
        <v>120</v>
      </c>
    </row>
    <row r="2" spans="1:3" ht="14.25" thickBot="1"/>
    <row r="3" spans="1:3">
      <c r="A3" s="7"/>
      <c r="B3" s="7" t="s">
        <v>121</v>
      </c>
      <c r="C3" s="7" t="s">
        <v>122</v>
      </c>
    </row>
    <row r="4" spans="1:3">
      <c r="A4" t="s">
        <v>7</v>
      </c>
      <c r="B4">
        <v>94.260377358490572</v>
      </c>
      <c r="C4">
        <v>92.547169811320757</v>
      </c>
    </row>
    <row r="5" spans="1:3">
      <c r="A5" t="s">
        <v>12</v>
      </c>
      <c r="B5">
        <v>35.299746008708269</v>
      </c>
      <c r="C5">
        <v>38.060232220609571</v>
      </c>
    </row>
    <row r="6" spans="1:3">
      <c r="A6" t="s">
        <v>52</v>
      </c>
      <c r="B6">
        <v>53</v>
      </c>
      <c r="C6">
        <v>53</v>
      </c>
    </row>
    <row r="7" spans="1:3">
      <c r="A7" t="s">
        <v>123</v>
      </c>
      <c r="B7">
        <v>0.94026284958745387</v>
      </c>
    </row>
    <row r="8" spans="1:3">
      <c r="A8" t="s">
        <v>124</v>
      </c>
      <c r="B8">
        <v>0</v>
      </c>
    </row>
    <row r="9" spans="1:3">
      <c r="A9" t="s">
        <v>57</v>
      </c>
      <c r="B9">
        <v>52</v>
      </c>
    </row>
    <row r="10" spans="1:3">
      <c r="A10" t="s">
        <v>62</v>
      </c>
      <c r="B10">
        <v>5.9250059137449993</v>
      </c>
    </row>
    <row r="11" spans="1:3">
      <c r="A11" t="s">
        <v>125</v>
      </c>
      <c r="B11" s="12">
        <v>1.2642038730439184E-7</v>
      </c>
    </row>
    <row r="12" spans="1:3">
      <c r="A12" t="s">
        <v>126</v>
      </c>
      <c r="B12">
        <v>1.6746891537260258</v>
      </c>
    </row>
    <row r="13" spans="1:3">
      <c r="A13" t="s">
        <v>127</v>
      </c>
      <c r="B13" s="12">
        <v>2.5284077460878368E-7</v>
      </c>
    </row>
    <row r="14" spans="1:3" ht="14.25" thickBot="1">
      <c r="A14" s="6" t="s">
        <v>128</v>
      </c>
      <c r="B14" s="6">
        <v>2.0066468050616861</v>
      </c>
      <c r="C14" s="6"/>
    </row>
  </sheetData>
  <phoneticPr fontId="2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29"/>
  <sheetViews>
    <sheetView workbookViewId="0">
      <selection activeCell="G36" sqref="G36"/>
    </sheetView>
  </sheetViews>
  <sheetFormatPr defaultRowHeight="13.5"/>
  <cols>
    <col min="1" max="1" width="16.625" customWidth="1"/>
    <col min="2" max="2" width="13" customWidth="1"/>
    <col min="3" max="3" width="15.125" customWidth="1"/>
  </cols>
  <sheetData>
    <row r="1" spans="1:3">
      <c r="A1" t="s">
        <v>129</v>
      </c>
    </row>
    <row r="2" spans="1:3" ht="14.25" thickBot="1"/>
    <row r="3" spans="1:3">
      <c r="A3" s="7"/>
      <c r="B3" s="7" t="s">
        <v>131</v>
      </c>
      <c r="C3" s="7" t="s">
        <v>132</v>
      </c>
    </row>
    <row r="4" spans="1:3">
      <c r="A4" t="s">
        <v>7</v>
      </c>
      <c r="B4">
        <v>41.875</v>
      </c>
      <c r="C4">
        <v>95.3125</v>
      </c>
    </row>
    <row r="5" spans="1:3">
      <c r="A5" t="s">
        <v>12</v>
      </c>
      <c r="B5">
        <v>1427.4617117117118</v>
      </c>
      <c r="C5">
        <v>27581.113031914894</v>
      </c>
    </row>
    <row r="6" spans="1:3">
      <c r="A6" t="s">
        <v>52</v>
      </c>
      <c r="B6">
        <v>112</v>
      </c>
      <c r="C6">
        <v>48</v>
      </c>
    </row>
    <row r="7" spans="1:3">
      <c r="A7" t="s">
        <v>130</v>
      </c>
      <c r="B7">
        <v>9207.3453322784808</v>
      </c>
    </row>
    <row r="8" spans="1:3">
      <c r="A8" t="s">
        <v>124</v>
      </c>
      <c r="B8">
        <v>0</v>
      </c>
    </row>
    <row r="9" spans="1:3">
      <c r="A9" t="s">
        <v>57</v>
      </c>
      <c r="B9">
        <v>158</v>
      </c>
    </row>
    <row r="10" spans="1:3">
      <c r="A10" t="s">
        <v>62</v>
      </c>
      <c r="B10">
        <v>-3.2281117058791948</v>
      </c>
    </row>
    <row r="11" spans="1:3">
      <c r="A11" t="s">
        <v>125</v>
      </c>
      <c r="B11">
        <v>7.5771985157495857E-4</v>
      </c>
    </row>
    <row r="12" spans="1:3">
      <c r="A12" t="s">
        <v>126</v>
      </c>
      <c r="B12">
        <v>1.654554875439588</v>
      </c>
    </row>
    <row r="13" spans="1:3">
      <c r="A13" t="s">
        <v>127</v>
      </c>
      <c r="B13">
        <v>1.5154397031499171E-3</v>
      </c>
    </row>
    <row r="14" spans="1:3" ht="14.25" thickBot="1">
      <c r="A14" s="6" t="s">
        <v>128</v>
      </c>
      <c r="B14" s="6">
        <v>1.9750920727120791</v>
      </c>
      <c r="C14" s="6"/>
    </row>
    <row r="17" spans="1:3">
      <c r="A17" t="s">
        <v>133</v>
      </c>
    </row>
    <row r="18" spans="1:3" ht="14.25" thickBot="1"/>
    <row r="19" spans="1:3">
      <c r="A19" s="7"/>
      <c r="B19" s="7" t="s">
        <v>131</v>
      </c>
      <c r="C19" s="7" t="s">
        <v>132</v>
      </c>
    </row>
    <row r="20" spans="1:3">
      <c r="A20" t="s">
        <v>7</v>
      </c>
      <c r="B20">
        <v>41.875</v>
      </c>
      <c r="C20">
        <v>95.3125</v>
      </c>
    </row>
    <row r="21" spans="1:3">
      <c r="A21" t="s">
        <v>12</v>
      </c>
      <c r="B21">
        <v>1427.4617117117118</v>
      </c>
      <c r="C21">
        <v>27581.113031914894</v>
      </c>
    </row>
    <row r="22" spans="1:3">
      <c r="A22" t="s">
        <v>52</v>
      </c>
      <c r="B22">
        <v>112</v>
      </c>
      <c r="C22">
        <v>48</v>
      </c>
    </row>
    <row r="23" spans="1:3">
      <c r="A23" t="s">
        <v>124</v>
      </c>
      <c r="B23">
        <v>0</v>
      </c>
    </row>
    <row r="24" spans="1:3">
      <c r="A24" t="s">
        <v>57</v>
      </c>
      <c r="B24">
        <v>49</v>
      </c>
    </row>
    <row r="25" spans="1:3">
      <c r="A25" t="s">
        <v>62</v>
      </c>
      <c r="B25">
        <v>-2.2049411943554258</v>
      </c>
    </row>
    <row r="26" spans="1:3">
      <c r="A26" t="s">
        <v>125</v>
      </c>
      <c r="B26">
        <v>1.6091292667445013E-2</v>
      </c>
    </row>
    <row r="27" spans="1:3">
      <c r="A27" t="s">
        <v>126</v>
      </c>
      <c r="B27">
        <v>1.6765508926168529</v>
      </c>
    </row>
    <row r="28" spans="1:3">
      <c r="A28" t="s">
        <v>127</v>
      </c>
      <c r="B28">
        <v>3.2182585334890025E-2</v>
      </c>
    </row>
    <row r="29" spans="1:3" ht="14.25" thickBot="1">
      <c r="A29" s="6" t="s">
        <v>128</v>
      </c>
      <c r="B29" s="6">
        <v>2.0095752371292388</v>
      </c>
      <c r="C29" s="6"/>
    </row>
  </sheetData>
  <phoneticPr fontId="2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0"/>
  <sheetViews>
    <sheetView workbookViewId="0">
      <selection activeCell="I28" sqref="I28"/>
    </sheetView>
  </sheetViews>
  <sheetFormatPr defaultRowHeight="13.5"/>
  <cols>
    <col min="1" max="1" width="16.5" bestFit="1" customWidth="1"/>
    <col min="2" max="2" width="12.75" customWidth="1"/>
    <col min="3" max="3" width="12.75" bestFit="1" customWidth="1"/>
  </cols>
  <sheetData>
    <row r="1" spans="1:3">
      <c r="A1" t="s">
        <v>134</v>
      </c>
    </row>
    <row r="2" spans="1:3" ht="14.25" thickBot="1">
      <c r="A2" s="6"/>
      <c r="B2" s="6"/>
      <c r="C2" s="6"/>
    </row>
    <row r="3" spans="1:3">
      <c r="A3" s="7"/>
      <c r="B3" s="7" t="s">
        <v>121</v>
      </c>
      <c r="C3" s="7" t="s">
        <v>122</v>
      </c>
    </row>
    <row r="4" spans="1:3">
      <c r="A4" t="s">
        <v>7</v>
      </c>
      <c r="B4">
        <v>41.875</v>
      </c>
      <c r="C4">
        <v>31.875</v>
      </c>
    </row>
    <row r="5" spans="1:3">
      <c r="A5" t="s">
        <v>12</v>
      </c>
      <c r="B5">
        <v>1427.4617117117118</v>
      </c>
      <c r="C5">
        <v>2708.1968085106382</v>
      </c>
    </row>
    <row r="6" spans="1:3">
      <c r="A6" t="s">
        <v>52</v>
      </c>
      <c r="B6">
        <v>112</v>
      </c>
      <c r="C6">
        <v>48</v>
      </c>
    </row>
    <row r="7" spans="1:3">
      <c r="A7" t="s">
        <v>57</v>
      </c>
      <c r="B7">
        <v>111</v>
      </c>
      <c r="C7">
        <v>47</v>
      </c>
    </row>
    <row r="8" spans="1:3">
      <c r="A8" t="s">
        <v>59</v>
      </c>
      <c r="B8">
        <v>0.5270893559972617</v>
      </c>
    </row>
    <row r="9" spans="1:3">
      <c r="A9" t="s">
        <v>135</v>
      </c>
      <c r="B9">
        <v>3.2443672571891291E-3</v>
      </c>
    </row>
    <row r="10" spans="1:3" ht="14.25" thickBot="1">
      <c r="A10" s="6" t="s">
        <v>136</v>
      </c>
      <c r="B10" s="6">
        <v>0.67797145685426263</v>
      </c>
      <c r="C10" s="6"/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A16" sqref="A16"/>
    </sheetView>
  </sheetViews>
  <sheetFormatPr defaultColWidth="8.875" defaultRowHeight="13.5"/>
  <cols>
    <col min="1" max="2" width="42.375" style="3" customWidth="1"/>
    <col min="3" max="16384" width="8.875" style="3"/>
  </cols>
  <sheetData>
    <row r="1" spans="1:2" ht="17.25">
      <c r="A1" s="1" t="s">
        <v>0</v>
      </c>
      <c r="B1" s="2"/>
    </row>
    <row r="2" spans="1:2">
      <c r="A2" s="4"/>
      <c r="B2" s="29" t="s">
        <v>1</v>
      </c>
    </row>
    <row r="3" spans="1:2" ht="54">
      <c r="A3" s="5" t="s">
        <v>2</v>
      </c>
      <c r="B3" s="30" t="s">
        <v>3</v>
      </c>
    </row>
    <row r="4" spans="1:2" ht="24">
      <c r="A4" s="5" t="s">
        <v>4</v>
      </c>
      <c r="B4" s="31" t="s">
        <v>137</v>
      </c>
    </row>
    <row r="5" spans="1:2" ht="54">
      <c r="A5" s="5" t="s">
        <v>5</v>
      </c>
      <c r="B5" s="31" t="s">
        <v>138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E38"/>
  <sheetViews>
    <sheetView topLeftCell="A6" zoomScaleNormal="100" workbookViewId="0">
      <selection activeCell="I9" sqref="I9"/>
    </sheetView>
  </sheetViews>
  <sheetFormatPr defaultRowHeight="13.5"/>
  <cols>
    <col min="1" max="1" width="10.625" customWidth="1"/>
    <col min="2" max="3" width="5.25" bestFit="1" customWidth="1"/>
    <col min="4" max="4" width="10" customWidth="1"/>
    <col min="5" max="5" width="5.25" bestFit="1" customWidth="1"/>
    <col min="6" max="6" width="4.25" customWidth="1"/>
    <col min="13" max="13" width="11" customWidth="1"/>
  </cols>
  <sheetData>
    <row r="3" spans="1:5" ht="14.25" thickBot="1">
      <c r="A3" t="s">
        <v>24</v>
      </c>
      <c r="D3" t="s">
        <v>25</v>
      </c>
    </row>
    <row r="4" spans="1:5">
      <c r="A4" s="7" t="s">
        <v>21</v>
      </c>
      <c r="B4" s="7" t="s">
        <v>23</v>
      </c>
      <c r="D4" s="7" t="s">
        <v>21</v>
      </c>
      <c r="E4" s="7" t="s">
        <v>23</v>
      </c>
    </row>
    <row r="5" spans="1:5">
      <c r="A5">
        <v>35</v>
      </c>
      <c r="B5">
        <v>0</v>
      </c>
      <c r="D5">
        <v>35</v>
      </c>
      <c r="E5">
        <v>1</v>
      </c>
    </row>
    <row r="6" spans="1:5">
      <c r="A6">
        <v>40</v>
      </c>
      <c r="B6">
        <v>0</v>
      </c>
      <c r="D6">
        <v>40</v>
      </c>
      <c r="E6">
        <v>15</v>
      </c>
    </row>
    <row r="7" spans="1:5">
      <c r="A7">
        <v>45</v>
      </c>
      <c r="B7">
        <v>3</v>
      </c>
      <c r="D7">
        <v>45</v>
      </c>
      <c r="E7">
        <v>33</v>
      </c>
    </row>
    <row r="8" spans="1:5">
      <c r="A8">
        <v>50</v>
      </c>
      <c r="B8">
        <v>8</v>
      </c>
      <c r="D8">
        <v>50</v>
      </c>
      <c r="E8">
        <v>74</v>
      </c>
    </row>
    <row r="9" spans="1:5">
      <c r="A9">
        <v>55</v>
      </c>
      <c r="B9">
        <v>18</v>
      </c>
      <c r="D9">
        <v>55</v>
      </c>
      <c r="E9">
        <v>99</v>
      </c>
    </row>
    <row r="10" spans="1:5">
      <c r="A10">
        <v>60</v>
      </c>
      <c r="B10">
        <v>29</v>
      </c>
      <c r="D10">
        <v>60</v>
      </c>
      <c r="E10">
        <v>55</v>
      </c>
    </row>
    <row r="11" spans="1:5">
      <c r="A11">
        <v>65</v>
      </c>
      <c r="B11">
        <v>47</v>
      </c>
      <c r="D11">
        <v>65</v>
      </c>
      <c r="E11">
        <v>39</v>
      </c>
    </row>
    <row r="12" spans="1:5">
      <c r="A12">
        <v>70</v>
      </c>
      <c r="B12">
        <v>21</v>
      </c>
      <c r="D12">
        <v>70</v>
      </c>
      <c r="E12">
        <v>8</v>
      </c>
    </row>
    <row r="13" spans="1:5">
      <c r="A13">
        <v>75</v>
      </c>
      <c r="B13">
        <v>15</v>
      </c>
      <c r="D13">
        <v>75</v>
      </c>
      <c r="E13">
        <v>6</v>
      </c>
    </row>
    <row r="14" spans="1:5">
      <c r="A14">
        <v>80</v>
      </c>
      <c r="B14">
        <v>9</v>
      </c>
      <c r="D14">
        <v>80</v>
      </c>
      <c r="E14">
        <v>6</v>
      </c>
    </row>
    <row r="15" spans="1:5">
      <c r="A15">
        <v>85</v>
      </c>
      <c r="B15">
        <v>8</v>
      </c>
      <c r="D15">
        <v>85</v>
      </c>
      <c r="E15">
        <v>2</v>
      </c>
    </row>
    <row r="16" spans="1:5">
      <c r="A16">
        <v>90</v>
      </c>
      <c r="B16">
        <v>0</v>
      </c>
      <c r="D16">
        <v>90</v>
      </c>
      <c r="E16">
        <v>2</v>
      </c>
    </row>
    <row r="17" spans="1:5">
      <c r="A17">
        <v>95</v>
      </c>
      <c r="B17">
        <v>1</v>
      </c>
      <c r="D17">
        <v>95</v>
      </c>
      <c r="E17">
        <v>0</v>
      </c>
    </row>
    <row r="18" spans="1:5">
      <c r="A18">
        <v>100</v>
      </c>
      <c r="B18">
        <v>1</v>
      </c>
      <c r="D18">
        <v>100</v>
      </c>
      <c r="E18">
        <v>0</v>
      </c>
    </row>
    <row r="19" spans="1:5" ht="14.25" thickBot="1">
      <c r="A19" s="6" t="s">
        <v>22</v>
      </c>
      <c r="B19" s="6">
        <v>0</v>
      </c>
      <c r="D19" s="6" t="s">
        <v>22</v>
      </c>
      <c r="E19" s="6">
        <v>0</v>
      </c>
    </row>
    <row r="23" spans="1:5" ht="14.25" thickBot="1">
      <c r="A23" s="6"/>
      <c r="B23" s="6"/>
      <c r="C23" s="6"/>
    </row>
    <row r="24" spans="1:5">
      <c r="A24" s="37"/>
      <c r="B24" s="38" t="s">
        <v>26</v>
      </c>
      <c r="C24" s="37" t="s">
        <v>27</v>
      </c>
    </row>
    <row r="25" spans="1:5">
      <c r="A25" t="s">
        <v>28</v>
      </c>
      <c r="B25" s="33">
        <v>0</v>
      </c>
      <c r="C25">
        <v>1</v>
      </c>
    </row>
    <row r="26" spans="1:5">
      <c r="A26" t="s">
        <v>29</v>
      </c>
      <c r="B26" s="33">
        <v>0</v>
      </c>
      <c r="C26">
        <v>15</v>
      </c>
    </row>
    <row r="27" spans="1:5">
      <c r="A27" t="s">
        <v>30</v>
      </c>
      <c r="B27" s="33">
        <v>3</v>
      </c>
      <c r="C27">
        <v>33</v>
      </c>
    </row>
    <row r="28" spans="1:5">
      <c r="A28" t="s">
        <v>31</v>
      </c>
      <c r="B28" s="33">
        <v>8</v>
      </c>
      <c r="C28">
        <v>74</v>
      </c>
    </row>
    <row r="29" spans="1:5">
      <c r="A29" t="s">
        <v>32</v>
      </c>
      <c r="B29" s="33">
        <v>18</v>
      </c>
      <c r="C29">
        <v>99</v>
      </c>
    </row>
    <row r="30" spans="1:5">
      <c r="A30" t="s">
        <v>33</v>
      </c>
      <c r="B30" s="33">
        <v>29</v>
      </c>
      <c r="C30">
        <v>55</v>
      </c>
    </row>
    <row r="31" spans="1:5">
      <c r="A31" t="s">
        <v>34</v>
      </c>
      <c r="B31" s="33">
        <v>47</v>
      </c>
      <c r="C31">
        <v>39</v>
      </c>
    </row>
    <row r="32" spans="1:5">
      <c r="A32" t="s">
        <v>35</v>
      </c>
      <c r="B32" s="33">
        <v>21</v>
      </c>
      <c r="C32">
        <v>8</v>
      </c>
    </row>
    <row r="33" spans="1:3">
      <c r="A33" t="s">
        <v>36</v>
      </c>
      <c r="B33" s="33">
        <v>15</v>
      </c>
      <c r="C33">
        <v>6</v>
      </c>
    </row>
    <row r="34" spans="1:3">
      <c r="A34" t="s">
        <v>37</v>
      </c>
      <c r="B34" s="33">
        <v>9</v>
      </c>
      <c r="C34">
        <v>6</v>
      </c>
    </row>
    <row r="35" spans="1:3">
      <c r="A35" t="s">
        <v>38</v>
      </c>
      <c r="B35" s="33">
        <v>8</v>
      </c>
      <c r="C35">
        <v>2</v>
      </c>
    </row>
    <row r="36" spans="1:3">
      <c r="A36" t="s">
        <v>39</v>
      </c>
      <c r="B36" s="33">
        <v>0</v>
      </c>
      <c r="C36">
        <v>2</v>
      </c>
    </row>
    <row r="37" spans="1:3">
      <c r="A37" t="s">
        <v>40</v>
      </c>
      <c r="B37" s="33">
        <v>1</v>
      </c>
      <c r="C37">
        <v>0</v>
      </c>
    </row>
    <row r="38" spans="1:3" ht="14.25" thickBot="1">
      <c r="A38" s="6" t="s">
        <v>41</v>
      </c>
      <c r="B38" s="39">
        <v>1</v>
      </c>
      <c r="C38" s="6">
        <v>0</v>
      </c>
    </row>
  </sheetData>
  <sortState xmlns:xlrd2="http://schemas.microsoft.com/office/spreadsheetml/2017/richdata2" ref="A4:A17">
    <sortCondition ref="A2"/>
  </sortState>
  <phoneticPr fontId="2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6"/>
  <sheetViews>
    <sheetView workbookViewId="0">
      <selection activeCell="D31" sqref="D31"/>
    </sheetView>
  </sheetViews>
  <sheetFormatPr defaultRowHeight="13.5"/>
  <cols>
    <col min="1" max="1" width="16.125" customWidth="1"/>
    <col min="3" max="3" width="2.875" customWidth="1"/>
    <col min="4" max="4" width="16.75" customWidth="1"/>
  </cols>
  <sheetData>
    <row r="1" spans="1:5" ht="14.25" thickBot="1"/>
    <row r="2" spans="1:5">
      <c r="A2" s="8" t="s">
        <v>45</v>
      </c>
      <c r="B2" s="8"/>
      <c r="D2" s="8" t="s">
        <v>46</v>
      </c>
      <c r="E2" s="8"/>
    </row>
    <row r="4" spans="1:5">
      <c r="A4" t="s">
        <v>7</v>
      </c>
      <c r="B4">
        <v>63.283125000000005</v>
      </c>
      <c r="D4" t="s">
        <v>7</v>
      </c>
      <c r="E4">
        <v>53.237647058823541</v>
      </c>
    </row>
    <row r="5" spans="1:5">
      <c r="A5" t="s">
        <v>8</v>
      </c>
      <c r="B5">
        <v>0.75148345004257777</v>
      </c>
      <c r="D5" t="s">
        <v>8</v>
      </c>
      <c r="E5">
        <v>0.47242161301230212</v>
      </c>
    </row>
    <row r="6" spans="1:5">
      <c r="A6" t="s">
        <v>9</v>
      </c>
      <c r="B6">
        <v>62.4</v>
      </c>
      <c r="D6" t="s">
        <v>9</v>
      </c>
      <c r="E6">
        <v>52.3</v>
      </c>
    </row>
    <row r="7" spans="1:5">
      <c r="A7" t="s">
        <v>10</v>
      </c>
      <c r="B7">
        <v>60.5</v>
      </c>
      <c r="D7" t="s">
        <v>10</v>
      </c>
      <c r="E7">
        <v>52.4</v>
      </c>
    </row>
    <row r="8" spans="1:5">
      <c r="A8" t="s">
        <v>11</v>
      </c>
      <c r="B8">
        <v>9.5055973042236168</v>
      </c>
      <c r="D8" t="s">
        <v>11</v>
      </c>
      <c r="E8">
        <v>8.7110241275058709</v>
      </c>
    </row>
    <row r="9" spans="1:5">
      <c r="A9" t="s">
        <v>12</v>
      </c>
      <c r="B9">
        <v>90.356380110063284</v>
      </c>
      <c r="D9" t="s">
        <v>12</v>
      </c>
      <c r="E9">
        <v>75.881941349989432</v>
      </c>
    </row>
    <row r="10" spans="1:5">
      <c r="A10" t="s">
        <v>13</v>
      </c>
      <c r="B10">
        <v>0.89569551048336127</v>
      </c>
      <c r="D10" t="s">
        <v>13</v>
      </c>
      <c r="E10">
        <v>1.6297970862689</v>
      </c>
    </row>
    <row r="11" spans="1:5">
      <c r="A11" t="s">
        <v>14</v>
      </c>
      <c r="B11">
        <v>0.5931268963397005</v>
      </c>
      <c r="D11" t="s">
        <v>14</v>
      </c>
      <c r="E11">
        <v>0.88497066547552472</v>
      </c>
    </row>
    <row r="12" spans="1:5">
      <c r="A12" t="s">
        <v>15</v>
      </c>
      <c r="B12">
        <v>56.1</v>
      </c>
      <c r="D12" t="s">
        <v>15</v>
      </c>
      <c r="E12">
        <v>52.2</v>
      </c>
    </row>
    <row r="13" spans="1:5">
      <c r="A13" t="s">
        <v>16</v>
      </c>
      <c r="B13">
        <v>42.9</v>
      </c>
      <c r="D13" t="s">
        <v>16</v>
      </c>
      <c r="E13">
        <v>34</v>
      </c>
    </row>
    <row r="14" spans="1:5">
      <c r="A14" t="s">
        <v>17</v>
      </c>
      <c r="B14">
        <v>99</v>
      </c>
      <c r="D14" t="s">
        <v>17</v>
      </c>
      <c r="E14">
        <v>86.2</v>
      </c>
    </row>
    <row r="15" spans="1:5">
      <c r="A15" t="s">
        <v>18</v>
      </c>
      <c r="B15">
        <v>10125.300000000001</v>
      </c>
      <c r="D15" t="s">
        <v>18</v>
      </c>
      <c r="E15">
        <v>18100.800000000003</v>
      </c>
    </row>
    <row r="16" spans="1:5" ht="14.25" thickBot="1">
      <c r="A16" s="6" t="s">
        <v>19</v>
      </c>
      <c r="B16" s="6">
        <v>160</v>
      </c>
      <c r="D16" s="6" t="s">
        <v>19</v>
      </c>
      <c r="E16" s="6">
        <v>340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01"/>
  <sheetViews>
    <sheetView workbookViewId="0">
      <selection activeCell="A2" sqref="A2"/>
    </sheetView>
  </sheetViews>
  <sheetFormatPr defaultRowHeight="13.5"/>
  <sheetData>
    <row r="1" spans="1:4">
      <c r="A1" s="7" t="s">
        <v>42</v>
      </c>
      <c r="B1" s="7" t="s">
        <v>6</v>
      </c>
      <c r="C1" s="7" t="s">
        <v>43</v>
      </c>
      <c r="D1" s="7" t="s">
        <v>44</v>
      </c>
    </row>
    <row r="2" spans="1:4">
      <c r="A2">
        <v>350</v>
      </c>
      <c r="B2">
        <v>194</v>
      </c>
      <c r="C2">
        <v>1</v>
      </c>
      <c r="D2" s="9">
        <v>1</v>
      </c>
    </row>
    <row r="3" spans="1:4">
      <c r="A3">
        <v>95</v>
      </c>
      <c r="B3">
        <v>189</v>
      </c>
      <c r="C3">
        <v>2</v>
      </c>
      <c r="D3" s="9">
        <v>0.997</v>
      </c>
    </row>
    <row r="4" spans="1:4">
      <c r="A4">
        <v>455</v>
      </c>
      <c r="B4">
        <v>176</v>
      </c>
      <c r="C4">
        <v>3</v>
      </c>
      <c r="D4" s="9">
        <v>0.995</v>
      </c>
    </row>
    <row r="5" spans="1:4">
      <c r="A5">
        <v>305</v>
      </c>
      <c r="B5">
        <v>174</v>
      </c>
      <c r="C5">
        <v>4</v>
      </c>
      <c r="D5" s="9">
        <v>0.99299999999999999</v>
      </c>
    </row>
    <row r="6" spans="1:4">
      <c r="A6">
        <v>447</v>
      </c>
      <c r="B6">
        <v>173</v>
      </c>
      <c r="C6">
        <v>5</v>
      </c>
      <c r="D6" s="9">
        <v>0.98899999999999999</v>
      </c>
    </row>
    <row r="7" spans="1:4">
      <c r="A7">
        <v>481</v>
      </c>
      <c r="B7">
        <v>173</v>
      </c>
      <c r="C7">
        <v>5</v>
      </c>
      <c r="D7" s="9">
        <v>0.98899999999999999</v>
      </c>
    </row>
    <row r="8" spans="1:4">
      <c r="A8">
        <v>453</v>
      </c>
      <c r="B8">
        <v>170</v>
      </c>
      <c r="C8">
        <v>7</v>
      </c>
      <c r="D8" s="9">
        <v>0.98499999999999999</v>
      </c>
    </row>
    <row r="9" spans="1:4">
      <c r="A9">
        <v>489</v>
      </c>
      <c r="B9">
        <v>170</v>
      </c>
      <c r="C9">
        <v>7</v>
      </c>
      <c r="D9" s="9">
        <v>0.98499999999999999</v>
      </c>
    </row>
    <row r="10" spans="1:4">
      <c r="A10">
        <v>476</v>
      </c>
      <c r="B10">
        <v>169</v>
      </c>
      <c r="C10">
        <v>9</v>
      </c>
      <c r="D10" s="9">
        <v>0.98299999999999998</v>
      </c>
    </row>
    <row r="11" spans="1:4">
      <c r="A11">
        <v>91</v>
      </c>
      <c r="B11">
        <v>167</v>
      </c>
      <c r="C11">
        <v>10</v>
      </c>
      <c r="D11" s="9">
        <v>0.97699999999999998</v>
      </c>
    </row>
    <row r="12" spans="1:4">
      <c r="A12">
        <v>342</v>
      </c>
      <c r="B12">
        <v>167</v>
      </c>
      <c r="C12">
        <v>10</v>
      </c>
      <c r="D12" s="9">
        <v>0.97699999999999998</v>
      </c>
    </row>
    <row r="13" spans="1:4">
      <c r="A13">
        <v>486</v>
      </c>
      <c r="B13">
        <v>167</v>
      </c>
      <c r="C13">
        <v>10</v>
      </c>
      <c r="D13" s="9">
        <v>0.97699999999999998</v>
      </c>
    </row>
    <row r="14" spans="1:4">
      <c r="A14">
        <v>317</v>
      </c>
      <c r="B14">
        <v>165</v>
      </c>
      <c r="C14">
        <v>13</v>
      </c>
      <c r="D14" s="9">
        <v>0.97499999999999998</v>
      </c>
    </row>
    <row r="15" spans="1:4">
      <c r="A15">
        <v>438</v>
      </c>
      <c r="B15">
        <v>164</v>
      </c>
      <c r="C15">
        <v>14</v>
      </c>
      <c r="D15" s="9">
        <v>0.97299999999999998</v>
      </c>
    </row>
    <row r="16" spans="1:4">
      <c r="A16">
        <v>136</v>
      </c>
      <c r="B16">
        <v>163</v>
      </c>
      <c r="C16">
        <v>15</v>
      </c>
      <c r="D16" s="9">
        <v>0.96699999999999997</v>
      </c>
    </row>
    <row r="17" spans="1:4">
      <c r="A17">
        <v>271</v>
      </c>
      <c r="B17">
        <v>163</v>
      </c>
      <c r="C17">
        <v>15</v>
      </c>
      <c r="D17" s="9">
        <v>0.96699999999999997</v>
      </c>
    </row>
    <row r="18" spans="1:4">
      <c r="A18">
        <v>398</v>
      </c>
      <c r="B18">
        <v>163</v>
      </c>
      <c r="C18">
        <v>15</v>
      </c>
      <c r="D18" s="9">
        <v>0.96699999999999997</v>
      </c>
    </row>
    <row r="19" spans="1:4">
      <c r="A19">
        <v>419</v>
      </c>
      <c r="B19">
        <v>162</v>
      </c>
      <c r="C19">
        <v>18</v>
      </c>
      <c r="D19" s="9">
        <v>0.96499999999999997</v>
      </c>
    </row>
    <row r="20" spans="1:4">
      <c r="A20">
        <v>19</v>
      </c>
      <c r="B20">
        <v>161</v>
      </c>
      <c r="C20">
        <v>19</v>
      </c>
      <c r="D20" s="9">
        <v>0.96099999999999997</v>
      </c>
    </row>
    <row r="21" spans="1:4">
      <c r="A21">
        <v>112</v>
      </c>
      <c r="B21">
        <v>161</v>
      </c>
      <c r="C21">
        <v>19</v>
      </c>
      <c r="D21" s="9">
        <v>0.96099999999999997</v>
      </c>
    </row>
    <row r="22" spans="1:4">
      <c r="A22">
        <v>117</v>
      </c>
      <c r="B22">
        <v>160</v>
      </c>
      <c r="C22">
        <v>21</v>
      </c>
      <c r="D22" s="9">
        <v>0.95299999999999996</v>
      </c>
    </row>
    <row r="23" spans="1:4">
      <c r="A23">
        <v>130</v>
      </c>
      <c r="B23">
        <v>160</v>
      </c>
      <c r="C23">
        <v>21</v>
      </c>
      <c r="D23" s="9">
        <v>0.95299999999999996</v>
      </c>
    </row>
    <row r="24" spans="1:4">
      <c r="A24">
        <v>132</v>
      </c>
      <c r="B24">
        <v>160</v>
      </c>
      <c r="C24">
        <v>21</v>
      </c>
      <c r="D24" s="9">
        <v>0.95299999999999996</v>
      </c>
    </row>
    <row r="25" spans="1:4">
      <c r="A25">
        <v>427</v>
      </c>
      <c r="B25">
        <v>160</v>
      </c>
      <c r="C25">
        <v>21</v>
      </c>
      <c r="D25" s="9">
        <v>0.95299999999999996</v>
      </c>
    </row>
    <row r="26" spans="1:4">
      <c r="A26">
        <v>97</v>
      </c>
      <c r="B26">
        <v>159</v>
      </c>
      <c r="C26">
        <v>25</v>
      </c>
      <c r="D26" s="9">
        <v>0.95099999999999996</v>
      </c>
    </row>
    <row r="27" spans="1:4">
      <c r="A27">
        <v>82</v>
      </c>
      <c r="B27">
        <v>158</v>
      </c>
      <c r="C27">
        <v>26</v>
      </c>
      <c r="D27" s="9">
        <v>0.94299999999999995</v>
      </c>
    </row>
    <row r="28" spans="1:4">
      <c r="A28">
        <v>266</v>
      </c>
      <c r="B28">
        <v>158</v>
      </c>
      <c r="C28">
        <v>26</v>
      </c>
      <c r="D28" s="9">
        <v>0.94299999999999995</v>
      </c>
    </row>
    <row r="29" spans="1:4">
      <c r="A29">
        <v>446</v>
      </c>
      <c r="B29">
        <v>158</v>
      </c>
      <c r="C29">
        <v>26</v>
      </c>
      <c r="D29" s="9">
        <v>0.94299999999999995</v>
      </c>
    </row>
    <row r="30" spans="1:4">
      <c r="A30">
        <v>452</v>
      </c>
      <c r="B30">
        <v>158</v>
      </c>
      <c r="C30">
        <v>26</v>
      </c>
      <c r="D30" s="9">
        <v>0.94299999999999995</v>
      </c>
    </row>
    <row r="31" spans="1:4">
      <c r="A31">
        <v>8</v>
      </c>
      <c r="B31">
        <v>157</v>
      </c>
      <c r="C31">
        <v>30</v>
      </c>
      <c r="D31" s="9">
        <v>0.93899999999999995</v>
      </c>
    </row>
    <row r="32" spans="1:4">
      <c r="A32">
        <v>373</v>
      </c>
      <c r="B32">
        <v>157</v>
      </c>
      <c r="C32">
        <v>30</v>
      </c>
      <c r="D32" s="9">
        <v>0.93899999999999995</v>
      </c>
    </row>
    <row r="33" spans="1:4">
      <c r="A33">
        <v>85</v>
      </c>
      <c r="B33">
        <v>156</v>
      </c>
      <c r="C33">
        <v>32</v>
      </c>
      <c r="D33" s="9">
        <v>0.93100000000000005</v>
      </c>
    </row>
    <row r="34" spans="1:4">
      <c r="A34">
        <v>93</v>
      </c>
      <c r="B34">
        <v>156</v>
      </c>
      <c r="C34">
        <v>32</v>
      </c>
      <c r="D34" s="9">
        <v>0.93100000000000005</v>
      </c>
    </row>
    <row r="35" spans="1:4">
      <c r="A35">
        <v>186</v>
      </c>
      <c r="B35">
        <v>156</v>
      </c>
      <c r="C35">
        <v>32</v>
      </c>
      <c r="D35" s="9">
        <v>0.93100000000000005</v>
      </c>
    </row>
    <row r="36" spans="1:4">
      <c r="A36">
        <v>421</v>
      </c>
      <c r="B36">
        <v>156</v>
      </c>
      <c r="C36">
        <v>32</v>
      </c>
      <c r="D36" s="9">
        <v>0.93100000000000005</v>
      </c>
    </row>
    <row r="37" spans="1:4">
      <c r="A37">
        <v>115</v>
      </c>
      <c r="B37">
        <v>155</v>
      </c>
      <c r="C37">
        <v>36</v>
      </c>
      <c r="D37" s="9">
        <v>0.92500000000000004</v>
      </c>
    </row>
    <row r="38" spans="1:4">
      <c r="A38">
        <v>318</v>
      </c>
      <c r="B38">
        <v>155</v>
      </c>
      <c r="C38">
        <v>36</v>
      </c>
      <c r="D38" s="9">
        <v>0.92500000000000004</v>
      </c>
    </row>
    <row r="39" spans="1:4">
      <c r="A39">
        <v>483</v>
      </c>
      <c r="B39">
        <v>155</v>
      </c>
      <c r="C39">
        <v>36</v>
      </c>
      <c r="D39" s="9">
        <v>0.92500000000000004</v>
      </c>
    </row>
    <row r="40" spans="1:4">
      <c r="A40">
        <v>269</v>
      </c>
      <c r="B40">
        <v>154</v>
      </c>
      <c r="C40">
        <v>39</v>
      </c>
      <c r="D40" s="9">
        <v>0.91700000000000004</v>
      </c>
    </row>
    <row r="41" spans="1:4">
      <c r="A41">
        <v>363</v>
      </c>
      <c r="B41">
        <v>154</v>
      </c>
      <c r="C41">
        <v>39</v>
      </c>
      <c r="D41" s="9">
        <v>0.91700000000000004</v>
      </c>
    </row>
    <row r="42" spans="1:4">
      <c r="A42">
        <v>415</v>
      </c>
      <c r="B42">
        <v>154</v>
      </c>
      <c r="C42">
        <v>39</v>
      </c>
      <c r="D42" s="9">
        <v>0.91700000000000004</v>
      </c>
    </row>
    <row r="43" spans="1:4">
      <c r="A43">
        <v>425</v>
      </c>
      <c r="B43">
        <v>154</v>
      </c>
      <c r="C43">
        <v>39</v>
      </c>
      <c r="D43" s="9">
        <v>0.91700000000000004</v>
      </c>
    </row>
    <row r="44" spans="1:4">
      <c r="A44">
        <v>137</v>
      </c>
      <c r="B44">
        <v>153</v>
      </c>
      <c r="C44">
        <v>43</v>
      </c>
      <c r="D44" s="9">
        <v>0.91500000000000004</v>
      </c>
    </row>
    <row r="45" spans="1:4">
      <c r="A45">
        <v>386</v>
      </c>
      <c r="B45">
        <v>152</v>
      </c>
      <c r="C45">
        <v>44</v>
      </c>
      <c r="D45" s="9">
        <v>0.91300000000000003</v>
      </c>
    </row>
    <row r="46" spans="1:4">
      <c r="A46">
        <v>24</v>
      </c>
      <c r="B46">
        <v>151</v>
      </c>
      <c r="C46">
        <v>45</v>
      </c>
      <c r="D46" s="9">
        <v>0.90100000000000002</v>
      </c>
    </row>
    <row r="47" spans="1:4">
      <c r="A47">
        <v>134</v>
      </c>
      <c r="B47">
        <v>151</v>
      </c>
      <c r="C47">
        <v>45</v>
      </c>
      <c r="D47" s="9">
        <v>0.90100000000000002</v>
      </c>
    </row>
    <row r="48" spans="1:4">
      <c r="A48">
        <v>332</v>
      </c>
      <c r="B48">
        <v>151</v>
      </c>
      <c r="C48">
        <v>45</v>
      </c>
      <c r="D48" s="9">
        <v>0.90100000000000002</v>
      </c>
    </row>
    <row r="49" spans="1:4">
      <c r="A49">
        <v>382</v>
      </c>
      <c r="B49">
        <v>151</v>
      </c>
      <c r="C49">
        <v>45</v>
      </c>
      <c r="D49" s="9">
        <v>0.90100000000000002</v>
      </c>
    </row>
    <row r="50" spans="1:4">
      <c r="A50">
        <v>400</v>
      </c>
      <c r="B50">
        <v>151</v>
      </c>
      <c r="C50">
        <v>45</v>
      </c>
      <c r="D50" s="9">
        <v>0.90100000000000002</v>
      </c>
    </row>
    <row r="51" spans="1:4">
      <c r="A51">
        <v>402</v>
      </c>
      <c r="B51">
        <v>151</v>
      </c>
      <c r="C51">
        <v>45</v>
      </c>
      <c r="D51" s="9">
        <v>0.90100000000000002</v>
      </c>
    </row>
    <row r="52" spans="1:4">
      <c r="A52">
        <v>17</v>
      </c>
      <c r="B52">
        <v>150</v>
      </c>
      <c r="C52">
        <v>51</v>
      </c>
      <c r="D52" s="9">
        <v>0.89300000000000002</v>
      </c>
    </row>
    <row r="53" spans="1:4">
      <c r="A53">
        <v>156</v>
      </c>
      <c r="B53">
        <v>150</v>
      </c>
      <c r="C53">
        <v>51</v>
      </c>
      <c r="D53" s="9">
        <v>0.89300000000000002</v>
      </c>
    </row>
    <row r="54" spans="1:4">
      <c r="A54">
        <v>313</v>
      </c>
      <c r="B54">
        <v>150</v>
      </c>
      <c r="C54">
        <v>51</v>
      </c>
      <c r="D54" s="9">
        <v>0.89300000000000002</v>
      </c>
    </row>
    <row r="55" spans="1:4">
      <c r="A55">
        <v>388</v>
      </c>
      <c r="B55">
        <v>150</v>
      </c>
      <c r="C55">
        <v>51</v>
      </c>
      <c r="D55" s="9">
        <v>0.89300000000000002</v>
      </c>
    </row>
    <row r="56" spans="1:4">
      <c r="A56">
        <v>151</v>
      </c>
      <c r="B56">
        <v>149</v>
      </c>
      <c r="C56">
        <v>55</v>
      </c>
      <c r="D56" s="9">
        <v>0.88500000000000001</v>
      </c>
    </row>
    <row r="57" spans="1:4">
      <c r="A57">
        <v>369</v>
      </c>
      <c r="B57">
        <v>149</v>
      </c>
      <c r="C57">
        <v>55</v>
      </c>
      <c r="D57" s="9">
        <v>0.88500000000000001</v>
      </c>
    </row>
    <row r="58" spans="1:4">
      <c r="A58">
        <v>378</v>
      </c>
      <c r="B58">
        <v>149</v>
      </c>
      <c r="C58">
        <v>55</v>
      </c>
      <c r="D58" s="9">
        <v>0.88500000000000001</v>
      </c>
    </row>
    <row r="59" spans="1:4">
      <c r="A59">
        <v>497</v>
      </c>
      <c r="B59">
        <v>149</v>
      </c>
      <c r="C59">
        <v>55</v>
      </c>
      <c r="D59" s="9">
        <v>0.88500000000000001</v>
      </c>
    </row>
    <row r="60" spans="1:4">
      <c r="A60">
        <v>119</v>
      </c>
      <c r="B60">
        <v>148</v>
      </c>
      <c r="C60">
        <v>59</v>
      </c>
      <c r="D60" s="9">
        <v>0.873</v>
      </c>
    </row>
    <row r="61" spans="1:4">
      <c r="A61">
        <v>264</v>
      </c>
      <c r="B61">
        <v>148</v>
      </c>
      <c r="C61">
        <v>59</v>
      </c>
      <c r="D61" s="9">
        <v>0.873</v>
      </c>
    </row>
    <row r="62" spans="1:4">
      <c r="A62">
        <v>331</v>
      </c>
      <c r="B62">
        <v>148</v>
      </c>
      <c r="C62">
        <v>59</v>
      </c>
      <c r="D62" s="9">
        <v>0.873</v>
      </c>
    </row>
    <row r="63" spans="1:4">
      <c r="A63">
        <v>439</v>
      </c>
      <c r="B63">
        <v>148</v>
      </c>
      <c r="C63">
        <v>59</v>
      </c>
      <c r="D63" s="9">
        <v>0.873</v>
      </c>
    </row>
    <row r="64" spans="1:4">
      <c r="A64">
        <v>471</v>
      </c>
      <c r="B64">
        <v>148</v>
      </c>
      <c r="C64">
        <v>59</v>
      </c>
      <c r="D64" s="9">
        <v>0.873</v>
      </c>
    </row>
    <row r="65" spans="1:4">
      <c r="A65">
        <v>485</v>
      </c>
      <c r="B65">
        <v>148</v>
      </c>
      <c r="C65">
        <v>59</v>
      </c>
      <c r="D65" s="9">
        <v>0.873</v>
      </c>
    </row>
    <row r="66" spans="1:4">
      <c r="A66">
        <v>65</v>
      </c>
      <c r="B66">
        <v>147</v>
      </c>
      <c r="C66">
        <v>65</v>
      </c>
      <c r="D66" s="9">
        <v>0.86499999999999999</v>
      </c>
    </row>
    <row r="67" spans="1:4">
      <c r="A67">
        <v>66</v>
      </c>
      <c r="B67">
        <v>147</v>
      </c>
      <c r="C67">
        <v>65</v>
      </c>
      <c r="D67" s="9">
        <v>0.86499999999999999</v>
      </c>
    </row>
    <row r="68" spans="1:4">
      <c r="A68">
        <v>234</v>
      </c>
      <c r="B68">
        <v>147</v>
      </c>
      <c r="C68">
        <v>65</v>
      </c>
      <c r="D68" s="9">
        <v>0.86499999999999999</v>
      </c>
    </row>
    <row r="69" spans="1:4">
      <c r="A69">
        <v>488</v>
      </c>
      <c r="B69">
        <v>147</v>
      </c>
      <c r="C69">
        <v>65</v>
      </c>
      <c r="D69" s="9">
        <v>0.86499999999999999</v>
      </c>
    </row>
    <row r="70" spans="1:4">
      <c r="A70">
        <v>103</v>
      </c>
      <c r="B70">
        <v>146</v>
      </c>
      <c r="C70">
        <v>69</v>
      </c>
      <c r="D70" s="9">
        <v>0.85099999999999998</v>
      </c>
    </row>
    <row r="71" spans="1:4">
      <c r="A71">
        <v>131</v>
      </c>
      <c r="B71">
        <v>146</v>
      </c>
      <c r="C71">
        <v>69</v>
      </c>
      <c r="D71" s="9">
        <v>0.85099999999999998</v>
      </c>
    </row>
    <row r="72" spans="1:4">
      <c r="A72">
        <v>239</v>
      </c>
      <c r="B72">
        <v>146</v>
      </c>
      <c r="C72">
        <v>69</v>
      </c>
      <c r="D72" s="9">
        <v>0.85099999999999998</v>
      </c>
    </row>
    <row r="73" spans="1:4">
      <c r="A73">
        <v>370</v>
      </c>
      <c r="B73">
        <v>146</v>
      </c>
      <c r="C73">
        <v>69</v>
      </c>
      <c r="D73" s="9">
        <v>0.85099999999999998</v>
      </c>
    </row>
    <row r="74" spans="1:4">
      <c r="A74">
        <v>372</v>
      </c>
      <c r="B74">
        <v>146</v>
      </c>
      <c r="C74">
        <v>69</v>
      </c>
      <c r="D74" s="9">
        <v>0.85099999999999998</v>
      </c>
    </row>
    <row r="75" spans="1:4">
      <c r="A75">
        <v>393</v>
      </c>
      <c r="B75">
        <v>146</v>
      </c>
      <c r="C75">
        <v>69</v>
      </c>
      <c r="D75" s="9">
        <v>0.85099999999999998</v>
      </c>
    </row>
    <row r="76" spans="1:4">
      <c r="A76">
        <v>495</v>
      </c>
      <c r="B76">
        <v>146</v>
      </c>
      <c r="C76">
        <v>69</v>
      </c>
      <c r="D76" s="9">
        <v>0.85099999999999998</v>
      </c>
    </row>
    <row r="77" spans="1:4">
      <c r="A77">
        <v>62</v>
      </c>
      <c r="B77">
        <v>145</v>
      </c>
      <c r="C77">
        <v>76</v>
      </c>
      <c r="D77" s="9">
        <v>0.83699999999999997</v>
      </c>
    </row>
    <row r="78" spans="1:4">
      <c r="A78">
        <v>63</v>
      </c>
      <c r="B78">
        <v>145</v>
      </c>
      <c r="C78">
        <v>76</v>
      </c>
      <c r="D78" s="9">
        <v>0.83699999999999997</v>
      </c>
    </row>
    <row r="79" spans="1:4">
      <c r="A79">
        <v>160</v>
      </c>
      <c r="B79">
        <v>145</v>
      </c>
      <c r="C79">
        <v>76</v>
      </c>
      <c r="D79" s="9">
        <v>0.83699999999999997</v>
      </c>
    </row>
    <row r="80" spans="1:4">
      <c r="A80">
        <v>241</v>
      </c>
      <c r="B80">
        <v>145</v>
      </c>
      <c r="C80">
        <v>76</v>
      </c>
      <c r="D80" s="9">
        <v>0.83699999999999997</v>
      </c>
    </row>
    <row r="81" spans="1:4">
      <c r="A81">
        <v>281</v>
      </c>
      <c r="B81">
        <v>145</v>
      </c>
      <c r="C81">
        <v>76</v>
      </c>
      <c r="D81" s="9">
        <v>0.83699999999999997</v>
      </c>
    </row>
    <row r="82" spans="1:4">
      <c r="A82">
        <v>406</v>
      </c>
      <c r="B82">
        <v>145</v>
      </c>
      <c r="C82">
        <v>76</v>
      </c>
      <c r="D82" s="9">
        <v>0.83699999999999997</v>
      </c>
    </row>
    <row r="83" spans="1:4">
      <c r="A83">
        <v>479</v>
      </c>
      <c r="B83">
        <v>145</v>
      </c>
      <c r="C83">
        <v>76</v>
      </c>
      <c r="D83" s="9">
        <v>0.83699999999999997</v>
      </c>
    </row>
    <row r="84" spans="1:4">
      <c r="A84">
        <v>69</v>
      </c>
      <c r="B84">
        <v>144</v>
      </c>
      <c r="C84">
        <v>83</v>
      </c>
      <c r="D84" s="9">
        <v>0.81899999999999995</v>
      </c>
    </row>
    <row r="85" spans="1:4">
      <c r="A85">
        <v>235</v>
      </c>
      <c r="B85">
        <v>144</v>
      </c>
      <c r="C85">
        <v>83</v>
      </c>
      <c r="D85" s="9">
        <v>0.81899999999999995</v>
      </c>
    </row>
    <row r="86" spans="1:4">
      <c r="A86">
        <v>282</v>
      </c>
      <c r="B86">
        <v>144</v>
      </c>
      <c r="C86">
        <v>83</v>
      </c>
      <c r="D86" s="9">
        <v>0.81899999999999995</v>
      </c>
    </row>
    <row r="87" spans="1:4">
      <c r="A87">
        <v>322</v>
      </c>
      <c r="B87">
        <v>144</v>
      </c>
      <c r="C87">
        <v>83</v>
      </c>
      <c r="D87" s="9">
        <v>0.81899999999999995</v>
      </c>
    </row>
    <row r="88" spans="1:4">
      <c r="A88">
        <v>328</v>
      </c>
      <c r="B88">
        <v>144</v>
      </c>
      <c r="C88">
        <v>83</v>
      </c>
      <c r="D88" s="9">
        <v>0.81899999999999995</v>
      </c>
    </row>
    <row r="89" spans="1:4">
      <c r="A89">
        <v>348</v>
      </c>
      <c r="B89">
        <v>144</v>
      </c>
      <c r="C89">
        <v>83</v>
      </c>
      <c r="D89" s="9">
        <v>0.81899999999999995</v>
      </c>
    </row>
    <row r="90" spans="1:4">
      <c r="A90">
        <v>384</v>
      </c>
      <c r="B90">
        <v>144</v>
      </c>
      <c r="C90">
        <v>83</v>
      </c>
      <c r="D90" s="9">
        <v>0.81899999999999995</v>
      </c>
    </row>
    <row r="91" spans="1:4">
      <c r="A91">
        <v>416</v>
      </c>
      <c r="B91">
        <v>144</v>
      </c>
      <c r="C91">
        <v>83</v>
      </c>
      <c r="D91" s="9">
        <v>0.81899999999999995</v>
      </c>
    </row>
    <row r="92" spans="1:4">
      <c r="A92">
        <v>429</v>
      </c>
      <c r="B92">
        <v>144</v>
      </c>
      <c r="C92">
        <v>83</v>
      </c>
      <c r="D92" s="9">
        <v>0.81899999999999995</v>
      </c>
    </row>
    <row r="93" spans="1:4">
      <c r="A93">
        <v>92</v>
      </c>
      <c r="B93">
        <v>143</v>
      </c>
      <c r="C93">
        <v>92</v>
      </c>
      <c r="D93" s="9">
        <v>0.81100000000000005</v>
      </c>
    </row>
    <row r="94" spans="1:4">
      <c r="A94">
        <v>192</v>
      </c>
      <c r="B94">
        <v>143</v>
      </c>
      <c r="C94">
        <v>92</v>
      </c>
      <c r="D94" s="9">
        <v>0.81100000000000005</v>
      </c>
    </row>
    <row r="95" spans="1:4">
      <c r="A95">
        <v>394</v>
      </c>
      <c r="B95">
        <v>143</v>
      </c>
      <c r="C95">
        <v>92</v>
      </c>
      <c r="D95" s="9">
        <v>0.81100000000000005</v>
      </c>
    </row>
    <row r="96" spans="1:4">
      <c r="A96">
        <v>499</v>
      </c>
      <c r="B96">
        <v>143</v>
      </c>
      <c r="C96">
        <v>92</v>
      </c>
      <c r="D96" s="9">
        <v>0.81100000000000005</v>
      </c>
    </row>
    <row r="97" spans="1:4">
      <c r="A97">
        <v>61</v>
      </c>
      <c r="B97">
        <v>142</v>
      </c>
      <c r="C97">
        <v>96</v>
      </c>
      <c r="D97" s="9">
        <v>0.79300000000000004</v>
      </c>
    </row>
    <row r="98" spans="1:4">
      <c r="A98">
        <v>64</v>
      </c>
      <c r="B98">
        <v>142</v>
      </c>
      <c r="C98">
        <v>96</v>
      </c>
      <c r="D98" s="9">
        <v>0.79300000000000004</v>
      </c>
    </row>
    <row r="99" spans="1:4">
      <c r="A99">
        <v>70</v>
      </c>
      <c r="B99">
        <v>142</v>
      </c>
      <c r="C99">
        <v>96</v>
      </c>
      <c r="D99" s="9">
        <v>0.79300000000000004</v>
      </c>
    </row>
    <row r="100" spans="1:4">
      <c r="A100">
        <v>73</v>
      </c>
      <c r="B100">
        <v>142</v>
      </c>
      <c r="C100">
        <v>96</v>
      </c>
      <c r="D100" s="9">
        <v>0.79300000000000004</v>
      </c>
    </row>
    <row r="101" spans="1:4">
      <c r="A101">
        <v>106</v>
      </c>
      <c r="B101">
        <v>142</v>
      </c>
      <c r="C101">
        <v>96</v>
      </c>
      <c r="D101" s="9">
        <v>0.79300000000000004</v>
      </c>
    </row>
    <row r="102" spans="1:4">
      <c r="A102">
        <v>226</v>
      </c>
      <c r="B102">
        <v>142</v>
      </c>
      <c r="C102">
        <v>96</v>
      </c>
      <c r="D102" s="9">
        <v>0.79300000000000004</v>
      </c>
    </row>
    <row r="103" spans="1:4">
      <c r="A103">
        <v>253</v>
      </c>
      <c r="B103">
        <v>142</v>
      </c>
      <c r="C103">
        <v>96</v>
      </c>
      <c r="D103" s="9">
        <v>0.79300000000000004</v>
      </c>
    </row>
    <row r="104" spans="1:4">
      <c r="A104">
        <v>290</v>
      </c>
      <c r="B104">
        <v>142</v>
      </c>
      <c r="C104">
        <v>96</v>
      </c>
      <c r="D104" s="9">
        <v>0.79300000000000004</v>
      </c>
    </row>
    <row r="105" spans="1:4">
      <c r="A105">
        <v>430</v>
      </c>
      <c r="B105">
        <v>142</v>
      </c>
      <c r="C105">
        <v>96</v>
      </c>
      <c r="D105" s="9">
        <v>0.79300000000000004</v>
      </c>
    </row>
    <row r="106" spans="1:4">
      <c r="A106">
        <v>49</v>
      </c>
      <c r="B106">
        <v>141</v>
      </c>
      <c r="C106">
        <v>105</v>
      </c>
      <c r="D106" s="9">
        <v>0.78100000000000003</v>
      </c>
    </row>
    <row r="107" spans="1:4">
      <c r="A107">
        <v>107</v>
      </c>
      <c r="B107">
        <v>141</v>
      </c>
      <c r="C107">
        <v>105</v>
      </c>
      <c r="D107" s="9">
        <v>0.78100000000000003</v>
      </c>
    </row>
    <row r="108" spans="1:4">
      <c r="A108">
        <v>144</v>
      </c>
      <c r="B108">
        <v>141</v>
      </c>
      <c r="C108">
        <v>105</v>
      </c>
      <c r="D108" s="9">
        <v>0.78100000000000003</v>
      </c>
    </row>
    <row r="109" spans="1:4">
      <c r="A109">
        <v>153</v>
      </c>
      <c r="B109">
        <v>141</v>
      </c>
      <c r="C109">
        <v>105</v>
      </c>
      <c r="D109" s="9">
        <v>0.78100000000000003</v>
      </c>
    </row>
    <row r="110" spans="1:4">
      <c r="A110">
        <v>366</v>
      </c>
      <c r="B110">
        <v>141</v>
      </c>
      <c r="C110">
        <v>105</v>
      </c>
      <c r="D110" s="9">
        <v>0.78100000000000003</v>
      </c>
    </row>
    <row r="111" spans="1:4">
      <c r="A111">
        <v>417</v>
      </c>
      <c r="B111">
        <v>141</v>
      </c>
      <c r="C111">
        <v>105</v>
      </c>
      <c r="D111" s="9">
        <v>0.78100000000000003</v>
      </c>
    </row>
    <row r="112" spans="1:4">
      <c r="A112">
        <v>23</v>
      </c>
      <c r="B112">
        <v>140</v>
      </c>
      <c r="C112">
        <v>111</v>
      </c>
      <c r="D112" s="9">
        <v>0.76900000000000002</v>
      </c>
    </row>
    <row r="113" spans="1:4">
      <c r="A113">
        <v>72</v>
      </c>
      <c r="B113">
        <v>140</v>
      </c>
      <c r="C113">
        <v>111</v>
      </c>
      <c r="D113" s="9">
        <v>0.76900000000000002</v>
      </c>
    </row>
    <row r="114" spans="1:4">
      <c r="A114">
        <v>94</v>
      </c>
      <c r="B114">
        <v>140</v>
      </c>
      <c r="C114">
        <v>111</v>
      </c>
      <c r="D114" s="9">
        <v>0.76900000000000002</v>
      </c>
    </row>
    <row r="115" spans="1:4">
      <c r="A115">
        <v>230</v>
      </c>
      <c r="B115">
        <v>140</v>
      </c>
      <c r="C115">
        <v>111</v>
      </c>
      <c r="D115" s="9">
        <v>0.76900000000000002</v>
      </c>
    </row>
    <row r="116" spans="1:4">
      <c r="A116">
        <v>405</v>
      </c>
      <c r="B116">
        <v>140</v>
      </c>
      <c r="C116">
        <v>111</v>
      </c>
      <c r="D116" s="9">
        <v>0.76900000000000002</v>
      </c>
    </row>
    <row r="117" spans="1:4">
      <c r="A117">
        <v>494</v>
      </c>
      <c r="B117">
        <v>140</v>
      </c>
      <c r="C117">
        <v>111</v>
      </c>
      <c r="D117" s="9">
        <v>0.76900000000000002</v>
      </c>
    </row>
    <row r="118" spans="1:4">
      <c r="A118">
        <v>46</v>
      </c>
      <c r="B118">
        <v>139</v>
      </c>
      <c r="C118">
        <v>117</v>
      </c>
      <c r="D118" s="9">
        <v>0.75900000000000001</v>
      </c>
    </row>
    <row r="119" spans="1:4">
      <c r="A119">
        <v>109</v>
      </c>
      <c r="B119">
        <v>139</v>
      </c>
      <c r="C119">
        <v>117</v>
      </c>
      <c r="D119" s="9">
        <v>0.75900000000000001</v>
      </c>
    </row>
    <row r="120" spans="1:4">
      <c r="A120">
        <v>129</v>
      </c>
      <c r="B120">
        <v>139</v>
      </c>
      <c r="C120">
        <v>117</v>
      </c>
      <c r="D120" s="9">
        <v>0.75900000000000001</v>
      </c>
    </row>
    <row r="121" spans="1:4">
      <c r="A121">
        <v>236</v>
      </c>
      <c r="B121">
        <v>139</v>
      </c>
      <c r="C121">
        <v>117</v>
      </c>
      <c r="D121" s="9">
        <v>0.75900000000000001</v>
      </c>
    </row>
    <row r="122" spans="1:4">
      <c r="A122">
        <v>491</v>
      </c>
      <c r="B122">
        <v>139</v>
      </c>
      <c r="C122">
        <v>117</v>
      </c>
      <c r="D122" s="9">
        <v>0.75900000000000001</v>
      </c>
    </row>
    <row r="123" spans="1:4">
      <c r="A123">
        <v>35</v>
      </c>
      <c r="B123">
        <v>138</v>
      </c>
      <c r="C123">
        <v>122</v>
      </c>
      <c r="D123" s="9">
        <v>0.73699999999999999</v>
      </c>
    </row>
    <row r="124" spans="1:4">
      <c r="A124">
        <v>75</v>
      </c>
      <c r="B124">
        <v>138</v>
      </c>
      <c r="C124">
        <v>122</v>
      </c>
      <c r="D124" s="9">
        <v>0.73699999999999999</v>
      </c>
    </row>
    <row r="125" spans="1:4">
      <c r="A125">
        <v>89</v>
      </c>
      <c r="B125">
        <v>138</v>
      </c>
      <c r="C125">
        <v>122</v>
      </c>
      <c r="D125" s="9">
        <v>0.73699999999999999</v>
      </c>
    </row>
    <row r="126" spans="1:4">
      <c r="A126">
        <v>105</v>
      </c>
      <c r="B126">
        <v>138</v>
      </c>
      <c r="C126">
        <v>122</v>
      </c>
      <c r="D126" s="9">
        <v>0.73699999999999999</v>
      </c>
    </row>
    <row r="127" spans="1:4">
      <c r="A127">
        <v>139</v>
      </c>
      <c r="B127">
        <v>138</v>
      </c>
      <c r="C127">
        <v>122</v>
      </c>
      <c r="D127" s="9">
        <v>0.73699999999999999</v>
      </c>
    </row>
    <row r="128" spans="1:4">
      <c r="A128">
        <v>140</v>
      </c>
      <c r="B128">
        <v>138</v>
      </c>
      <c r="C128">
        <v>122</v>
      </c>
      <c r="D128" s="9">
        <v>0.73699999999999999</v>
      </c>
    </row>
    <row r="129" spans="1:4">
      <c r="A129">
        <v>146</v>
      </c>
      <c r="B129">
        <v>138</v>
      </c>
      <c r="C129">
        <v>122</v>
      </c>
      <c r="D129" s="9">
        <v>0.73699999999999999</v>
      </c>
    </row>
    <row r="130" spans="1:4">
      <c r="A130">
        <v>155</v>
      </c>
      <c r="B130">
        <v>138</v>
      </c>
      <c r="C130">
        <v>122</v>
      </c>
      <c r="D130" s="9">
        <v>0.73699999999999999</v>
      </c>
    </row>
    <row r="131" spans="1:4">
      <c r="A131">
        <v>257</v>
      </c>
      <c r="B131">
        <v>138</v>
      </c>
      <c r="C131">
        <v>122</v>
      </c>
      <c r="D131" s="9">
        <v>0.73699999999999999</v>
      </c>
    </row>
    <row r="132" spans="1:4">
      <c r="A132">
        <v>341</v>
      </c>
      <c r="B132">
        <v>138</v>
      </c>
      <c r="C132">
        <v>122</v>
      </c>
      <c r="D132" s="9">
        <v>0.73699999999999999</v>
      </c>
    </row>
    <row r="133" spans="1:4">
      <c r="A133">
        <v>420</v>
      </c>
      <c r="B133">
        <v>138</v>
      </c>
      <c r="C133">
        <v>122</v>
      </c>
      <c r="D133" s="9">
        <v>0.73699999999999999</v>
      </c>
    </row>
    <row r="134" spans="1:4">
      <c r="A134">
        <v>68</v>
      </c>
      <c r="B134">
        <v>137</v>
      </c>
      <c r="C134">
        <v>133</v>
      </c>
      <c r="D134" s="9">
        <v>0.71899999999999997</v>
      </c>
    </row>
    <row r="135" spans="1:4">
      <c r="A135">
        <v>128</v>
      </c>
      <c r="B135">
        <v>137</v>
      </c>
      <c r="C135">
        <v>133</v>
      </c>
      <c r="D135" s="9">
        <v>0.71899999999999997</v>
      </c>
    </row>
    <row r="136" spans="1:4">
      <c r="A136">
        <v>159</v>
      </c>
      <c r="B136">
        <v>137</v>
      </c>
      <c r="C136">
        <v>133</v>
      </c>
      <c r="D136" s="9">
        <v>0.71899999999999997</v>
      </c>
    </row>
    <row r="137" spans="1:4">
      <c r="A137">
        <v>177</v>
      </c>
      <c r="B137">
        <v>137</v>
      </c>
      <c r="C137">
        <v>133</v>
      </c>
      <c r="D137" s="9">
        <v>0.71899999999999997</v>
      </c>
    </row>
    <row r="138" spans="1:4">
      <c r="A138">
        <v>201</v>
      </c>
      <c r="B138">
        <v>137</v>
      </c>
      <c r="C138">
        <v>133</v>
      </c>
      <c r="D138" s="9">
        <v>0.71899999999999997</v>
      </c>
    </row>
    <row r="139" spans="1:4">
      <c r="A139">
        <v>227</v>
      </c>
      <c r="B139">
        <v>137</v>
      </c>
      <c r="C139">
        <v>133</v>
      </c>
      <c r="D139" s="9">
        <v>0.71899999999999997</v>
      </c>
    </row>
    <row r="140" spans="1:4">
      <c r="A140">
        <v>273</v>
      </c>
      <c r="B140">
        <v>137</v>
      </c>
      <c r="C140">
        <v>133</v>
      </c>
      <c r="D140" s="9">
        <v>0.71899999999999997</v>
      </c>
    </row>
    <row r="141" spans="1:4">
      <c r="A141">
        <v>283</v>
      </c>
      <c r="B141">
        <v>137</v>
      </c>
      <c r="C141">
        <v>133</v>
      </c>
      <c r="D141" s="9">
        <v>0.71899999999999997</v>
      </c>
    </row>
    <row r="142" spans="1:4">
      <c r="A142">
        <v>440</v>
      </c>
      <c r="B142">
        <v>137</v>
      </c>
      <c r="C142">
        <v>133</v>
      </c>
      <c r="D142" s="9">
        <v>0.71899999999999997</v>
      </c>
    </row>
    <row r="143" spans="1:4">
      <c r="A143">
        <v>1</v>
      </c>
      <c r="B143">
        <v>136</v>
      </c>
      <c r="C143">
        <v>142</v>
      </c>
      <c r="D143" s="9">
        <v>0.69499999999999995</v>
      </c>
    </row>
    <row r="144" spans="1:4">
      <c r="A144">
        <v>27</v>
      </c>
      <c r="B144">
        <v>136</v>
      </c>
      <c r="C144">
        <v>142</v>
      </c>
      <c r="D144" s="9">
        <v>0.69499999999999995</v>
      </c>
    </row>
    <row r="145" spans="1:4">
      <c r="A145">
        <v>53</v>
      </c>
      <c r="B145">
        <v>136</v>
      </c>
      <c r="C145">
        <v>142</v>
      </c>
      <c r="D145" s="9">
        <v>0.69499999999999995</v>
      </c>
    </row>
    <row r="146" spans="1:4">
      <c r="A146">
        <v>125</v>
      </c>
      <c r="B146">
        <v>136</v>
      </c>
      <c r="C146">
        <v>142</v>
      </c>
      <c r="D146" s="9">
        <v>0.69499999999999995</v>
      </c>
    </row>
    <row r="147" spans="1:4">
      <c r="A147">
        <v>138</v>
      </c>
      <c r="B147">
        <v>136</v>
      </c>
      <c r="C147">
        <v>142</v>
      </c>
      <c r="D147" s="9">
        <v>0.69499999999999995</v>
      </c>
    </row>
    <row r="148" spans="1:4">
      <c r="A148">
        <v>143</v>
      </c>
      <c r="B148">
        <v>136</v>
      </c>
      <c r="C148">
        <v>142</v>
      </c>
      <c r="D148" s="9">
        <v>0.69499999999999995</v>
      </c>
    </row>
    <row r="149" spans="1:4">
      <c r="A149">
        <v>183</v>
      </c>
      <c r="B149">
        <v>136</v>
      </c>
      <c r="C149">
        <v>142</v>
      </c>
      <c r="D149" s="9">
        <v>0.69499999999999995</v>
      </c>
    </row>
    <row r="150" spans="1:4">
      <c r="A150">
        <v>191</v>
      </c>
      <c r="B150">
        <v>136</v>
      </c>
      <c r="C150">
        <v>142</v>
      </c>
      <c r="D150" s="9">
        <v>0.69499999999999995</v>
      </c>
    </row>
    <row r="151" spans="1:4">
      <c r="A151">
        <v>343</v>
      </c>
      <c r="B151">
        <v>136</v>
      </c>
      <c r="C151">
        <v>142</v>
      </c>
      <c r="D151" s="9">
        <v>0.69499999999999995</v>
      </c>
    </row>
    <row r="152" spans="1:4">
      <c r="A152">
        <v>365</v>
      </c>
      <c r="B152">
        <v>136</v>
      </c>
      <c r="C152">
        <v>142</v>
      </c>
      <c r="D152" s="9">
        <v>0.69499999999999995</v>
      </c>
    </row>
    <row r="153" spans="1:4">
      <c r="A153">
        <v>474</v>
      </c>
      <c r="B153">
        <v>136</v>
      </c>
      <c r="C153">
        <v>142</v>
      </c>
      <c r="D153" s="9">
        <v>0.69499999999999995</v>
      </c>
    </row>
    <row r="154" spans="1:4">
      <c r="A154">
        <v>490</v>
      </c>
      <c r="B154">
        <v>136</v>
      </c>
      <c r="C154">
        <v>142</v>
      </c>
      <c r="D154" s="9">
        <v>0.69499999999999995</v>
      </c>
    </row>
    <row r="155" spans="1:4">
      <c r="A155">
        <v>90</v>
      </c>
      <c r="B155">
        <v>135</v>
      </c>
      <c r="C155">
        <v>154</v>
      </c>
      <c r="D155" s="9">
        <v>0.67300000000000004</v>
      </c>
    </row>
    <row r="156" spans="1:4">
      <c r="A156">
        <v>157</v>
      </c>
      <c r="B156">
        <v>135</v>
      </c>
      <c r="C156">
        <v>154</v>
      </c>
      <c r="D156" s="9">
        <v>0.67300000000000004</v>
      </c>
    </row>
    <row r="157" spans="1:4">
      <c r="A157">
        <v>213</v>
      </c>
      <c r="B157">
        <v>135</v>
      </c>
      <c r="C157">
        <v>154</v>
      </c>
      <c r="D157" s="9">
        <v>0.67300000000000004</v>
      </c>
    </row>
    <row r="158" spans="1:4">
      <c r="A158">
        <v>289</v>
      </c>
      <c r="B158">
        <v>135</v>
      </c>
      <c r="C158">
        <v>154</v>
      </c>
      <c r="D158" s="9">
        <v>0.67300000000000004</v>
      </c>
    </row>
    <row r="159" spans="1:4">
      <c r="A159">
        <v>349</v>
      </c>
      <c r="B159">
        <v>135</v>
      </c>
      <c r="C159">
        <v>154</v>
      </c>
      <c r="D159" s="9">
        <v>0.67300000000000004</v>
      </c>
    </row>
    <row r="160" spans="1:4">
      <c r="A160">
        <v>357</v>
      </c>
      <c r="B160">
        <v>135</v>
      </c>
      <c r="C160">
        <v>154</v>
      </c>
      <c r="D160" s="9">
        <v>0.67300000000000004</v>
      </c>
    </row>
    <row r="161" spans="1:4">
      <c r="A161">
        <v>371</v>
      </c>
      <c r="B161">
        <v>135</v>
      </c>
      <c r="C161">
        <v>154</v>
      </c>
      <c r="D161" s="9">
        <v>0.67300000000000004</v>
      </c>
    </row>
    <row r="162" spans="1:4">
      <c r="A162">
        <v>390</v>
      </c>
      <c r="B162">
        <v>135</v>
      </c>
      <c r="C162">
        <v>154</v>
      </c>
      <c r="D162" s="9">
        <v>0.67300000000000004</v>
      </c>
    </row>
    <row r="163" spans="1:4">
      <c r="A163">
        <v>432</v>
      </c>
      <c r="B163">
        <v>135</v>
      </c>
      <c r="C163">
        <v>154</v>
      </c>
      <c r="D163" s="9">
        <v>0.67300000000000004</v>
      </c>
    </row>
    <row r="164" spans="1:4">
      <c r="A164">
        <v>467</v>
      </c>
      <c r="B164">
        <v>135</v>
      </c>
      <c r="C164">
        <v>154</v>
      </c>
      <c r="D164" s="9">
        <v>0.67300000000000004</v>
      </c>
    </row>
    <row r="165" spans="1:4">
      <c r="A165">
        <v>475</v>
      </c>
      <c r="B165">
        <v>135</v>
      </c>
      <c r="C165">
        <v>154</v>
      </c>
      <c r="D165" s="9">
        <v>0.67300000000000004</v>
      </c>
    </row>
    <row r="166" spans="1:4">
      <c r="A166">
        <v>88</v>
      </c>
      <c r="B166">
        <v>134</v>
      </c>
      <c r="C166">
        <v>165</v>
      </c>
      <c r="D166" s="9">
        <v>0.65300000000000002</v>
      </c>
    </row>
    <row r="167" spans="1:4">
      <c r="A167">
        <v>113</v>
      </c>
      <c r="B167">
        <v>134</v>
      </c>
      <c r="C167">
        <v>165</v>
      </c>
      <c r="D167" s="9">
        <v>0.65300000000000002</v>
      </c>
    </row>
    <row r="168" spans="1:4">
      <c r="A168">
        <v>116</v>
      </c>
      <c r="B168">
        <v>134</v>
      </c>
      <c r="C168">
        <v>165</v>
      </c>
      <c r="D168" s="9">
        <v>0.65300000000000002</v>
      </c>
    </row>
    <row r="169" spans="1:4">
      <c r="A169">
        <v>149</v>
      </c>
      <c r="B169">
        <v>134</v>
      </c>
      <c r="C169">
        <v>165</v>
      </c>
      <c r="D169" s="9">
        <v>0.65300000000000002</v>
      </c>
    </row>
    <row r="170" spans="1:4">
      <c r="A170">
        <v>158</v>
      </c>
      <c r="B170">
        <v>134</v>
      </c>
      <c r="C170">
        <v>165</v>
      </c>
      <c r="D170" s="9">
        <v>0.65300000000000002</v>
      </c>
    </row>
    <row r="171" spans="1:4">
      <c r="A171">
        <v>193</v>
      </c>
      <c r="B171">
        <v>134</v>
      </c>
      <c r="C171">
        <v>165</v>
      </c>
      <c r="D171" s="9">
        <v>0.65300000000000002</v>
      </c>
    </row>
    <row r="172" spans="1:4">
      <c r="A172">
        <v>414</v>
      </c>
      <c r="B172">
        <v>134</v>
      </c>
      <c r="C172">
        <v>165</v>
      </c>
      <c r="D172" s="9">
        <v>0.65300000000000002</v>
      </c>
    </row>
    <row r="173" spans="1:4">
      <c r="A173">
        <v>457</v>
      </c>
      <c r="B173">
        <v>134</v>
      </c>
      <c r="C173">
        <v>165</v>
      </c>
      <c r="D173" s="9">
        <v>0.65300000000000002</v>
      </c>
    </row>
    <row r="174" spans="1:4">
      <c r="A174">
        <v>462</v>
      </c>
      <c r="B174">
        <v>134</v>
      </c>
      <c r="C174">
        <v>165</v>
      </c>
      <c r="D174" s="9">
        <v>0.65300000000000002</v>
      </c>
    </row>
    <row r="175" spans="1:4">
      <c r="A175">
        <v>470</v>
      </c>
      <c r="B175">
        <v>134</v>
      </c>
      <c r="C175">
        <v>165</v>
      </c>
      <c r="D175" s="9">
        <v>0.65300000000000002</v>
      </c>
    </row>
    <row r="176" spans="1:4">
      <c r="A176">
        <v>50</v>
      </c>
      <c r="B176">
        <v>133</v>
      </c>
      <c r="C176">
        <v>175</v>
      </c>
      <c r="D176" s="9">
        <v>0.63500000000000001</v>
      </c>
    </row>
    <row r="177" spans="1:4">
      <c r="A177">
        <v>83</v>
      </c>
      <c r="B177">
        <v>133</v>
      </c>
      <c r="C177">
        <v>175</v>
      </c>
      <c r="D177" s="9">
        <v>0.63500000000000001</v>
      </c>
    </row>
    <row r="178" spans="1:4">
      <c r="A178">
        <v>86</v>
      </c>
      <c r="B178">
        <v>133</v>
      </c>
      <c r="C178">
        <v>175</v>
      </c>
      <c r="D178" s="9">
        <v>0.63500000000000001</v>
      </c>
    </row>
    <row r="179" spans="1:4">
      <c r="A179">
        <v>108</v>
      </c>
      <c r="B179">
        <v>133</v>
      </c>
      <c r="C179">
        <v>175</v>
      </c>
      <c r="D179" s="9">
        <v>0.63500000000000001</v>
      </c>
    </row>
    <row r="180" spans="1:4">
      <c r="A180">
        <v>147</v>
      </c>
      <c r="B180">
        <v>133</v>
      </c>
      <c r="C180">
        <v>175</v>
      </c>
      <c r="D180" s="9">
        <v>0.63500000000000001</v>
      </c>
    </row>
    <row r="181" spans="1:4">
      <c r="A181">
        <v>255</v>
      </c>
      <c r="B181">
        <v>133</v>
      </c>
      <c r="C181">
        <v>175</v>
      </c>
      <c r="D181" s="9">
        <v>0.63500000000000001</v>
      </c>
    </row>
    <row r="182" spans="1:4">
      <c r="A182">
        <v>276</v>
      </c>
      <c r="B182">
        <v>133</v>
      </c>
      <c r="C182">
        <v>175</v>
      </c>
      <c r="D182" s="9">
        <v>0.63500000000000001</v>
      </c>
    </row>
    <row r="183" spans="1:4">
      <c r="A183">
        <v>307</v>
      </c>
      <c r="B183">
        <v>133</v>
      </c>
      <c r="C183">
        <v>175</v>
      </c>
      <c r="D183" s="9">
        <v>0.63500000000000001</v>
      </c>
    </row>
    <row r="184" spans="1:4">
      <c r="A184">
        <v>396</v>
      </c>
      <c r="B184">
        <v>133</v>
      </c>
      <c r="C184">
        <v>175</v>
      </c>
      <c r="D184" s="9">
        <v>0.63500000000000001</v>
      </c>
    </row>
    <row r="185" spans="1:4">
      <c r="A185">
        <v>104</v>
      </c>
      <c r="B185">
        <v>132</v>
      </c>
      <c r="C185">
        <v>184</v>
      </c>
      <c r="D185" s="9">
        <v>0.61499999999999999</v>
      </c>
    </row>
    <row r="186" spans="1:4">
      <c r="A186">
        <v>123</v>
      </c>
      <c r="B186">
        <v>132</v>
      </c>
      <c r="C186">
        <v>184</v>
      </c>
      <c r="D186" s="9">
        <v>0.61499999999999999</v>
      </c>
    </row>
    <row r="187" spans="1:4">
      <c r="A187">
        <v>260</v>
      </c>
      <c r="B187">
        <v>132</v>
      </c>
      <c r="C187">
        <v>184</v>
      </c>
      <c r="D187" s="9">
        <v>0.61499999999999999</v>
      </c>
    </row>
    <row r="188" spans="1:4">
      <c r="A188">
        <v>277</v>
      </c>
      <c r="B188">
        <v>132</v>
      </c>
      <c r="C188">
        <v>184</v>
      </c>
      <c r="D188" s="9">
        <v>0.61499999999999999</v>
      </c>
    </row>
    <row r="189" spans="1:4">
      <c r="A189">
        <v>291</v>
      </c>
      <c r="B189">
        <v>132</v>
      </c>
      <c r="C189">
        <v>184</v>
      </c>
      <c r="D189" s="9">
        <v>0.61499999999999999</v>
      </c>
    </row>
    <row r="190" spans="1:4">
      <c r="A190">
        <v>299</v>
      </c>
      <c r="B190">
        <v>132</v>
      </c>
      <c r="C190">
        <v>184</v>
      </c>
      <c r="D190" s="9">
        <v>0.61499999999999999</v>
      </c>
    </row>
    <row r="191" spans="1:4">
      <c r="A191">
        <v>309</v>
      </c>
      <c r="B191">
        <v>132</v>
      </c>
      <c r="C191">
        <v>184</v>
      </c>
      <c r="D191" s="9">
        <v>0.61499999999999999</v>
      </c>
    </row>
    <row r="192" spans="1:4">
      <c r="A192">
        <v>383</v>
      </c>
      <c r="B192">
        <v>132</v>
      </c>
      <c r="C192">
        <v>184</v>
      </c>
      <c r="D192" s="9">
        <v>0.61499999999999999</v>
      </c>
    </row>
    <row r="193" spans="1:4">
      <c r="A193">
        <v>437</v>
      </c>
      <c r="B193">
        <v>132</v>
      </c>
      <c r="C193">
        <v>184</v>
      </c>
      <c r="D193" s="9">
        <v>0.61499999999999999</v>
      </c>
    </row>
    <row r="194" spans="1:4">
      <c r="A194">
        <v>450</v>
      </c>
      <c r="B194">
        <v>132</v>
      </c>
      <c r="C194">
        <v>184</v>
      </c>
      <c r="D194" s="9">
        <v>0.61499999999999999</v>
      </c>
    </row>
    <row r="195" spans="1:4">
      <c r="A195">
        <v>20</v>
      </c>
      <c r="B195">
        <v>131</v>
      </c>
      <c r="C195">
        <v>194</v>
      </c>
      <c r="D195" s="9">
        <v>0.58699999999999997</v>
      </c>
    </row>
    <row r="196" spans="1:4">
      <c r="A196">
        <v>96</v>
      </c>
      <c r="B196">
        <v>131</v>
      </c>
      <c r="C196">
        <v>194</v>
      </c>
      <c r="D196" s="9">
        <v>0.58699999999999997</v>
      </c>
    </row>
    <row r="197" spans="1:4">
      <c r="A197">
        <v>98</v>
      </c>
      <c r="B197">
        <v>131</v>
      </c>
      <c r="C197">
        <v>194</v>
      </c>
      <c r="D197" s="9">
        <v>0.58699999999999997</v>
      </c>
    </row>
    <row r="198" spans="1:4">
      <c r="A198">
        <v>152</v>
      </c>
      <c r="B198">
        <v>131</v>
      </c>
      <c r="C198">
        <v>194</v>
      </c>
      <c r="D198" s="9">
        <v>0.58699999999999997</v>
      </c>
    </row>
    <row r="199" spans="1:4">
      <c r="A199">
        <v>189</v>
      </c>
      <c r="B199">
        <v>131</v>
      </c>
      <c r="C199">
        <v>194</v>
      </c>
      <c r="D199" s="9">
        <v>0.58699999999999997</v>
      </c>
    </row>
    <row r="200" spans="1:4">
      <c r="A200">
        <v>210</v>
      </c>
      <c r="B200">
        <v>131</v>
      </c>
      <c r="C200">
        <v>194</v>
      </c>
      <c r="D200" s="9">
        <v>0.58699999999999997</v>
      </c>
    </row>
    <row r="201" spans="1:4">
      <c r="A201">
        <v>244</v>
      </c>
      <c r="B201">
        <v>131</v>
      </c>
      <c r="C201">
        <v>194</v>
      </c>
      <c r="D201" s="9">
        <v>0.58699999999999997</v>
      </c>
    </row>
    <row r="202" spans="1:4">
      <c r="A202">
        <v>262</v>
      </c>
      <c r="B202">
        <v>131</v>
      </c>
      <c r="C202">
        <v>194</v>
      </c>
      <c r="D202" s="9">
        <v>0.58699999999999997</v>
      </c>
    </row>
    <row r="203" spans="1:4">
      <c r="A203">
        <v>275</v>
      </c>
      <c r="B203">
        <v>131</v>
      </c>
      <c r="C203">
        <v>194</v>
      </c>
      <c r="D203" s="9">
        <v>0.58699999999999997</v>
      </c>
    </row>
    <row r="204" spans="1:4">
      <c r="A204">
        <v>304</v>
      </c>
      <c r="B204">
        <v>131</v>
      </c>
      <c r="C204">
        <v>194</v>
      </c>
      <c r="D204" s="9">
        <v>0.58699999999999997</v>
      </c>
    </row>
    <row r="205" spans="1:4">
      <c r="A205">
        <v>311</v>
      </c>
      <c r="B205">
        <v>131</v>
      </c>
      <c r="C205">
        <v>194</v>
      </c>
      <c r="D205" s="9">
        <v>0.58699999999999997</v>
      </c>
    </row>
    <row r="206" spans="1:4">
      <c r="A206">
        <v>380</v>
      </c>
      <c r="B206">
        <v>131</v>
      </c>
      <c r="C206">
        <v>194</v>
      </c>
      <c r="D206" s="9">
        <v>0.58699999999999997</v>
      </c>
    </row>
    <row r="207" spans="1:4">
      <c r="A207">
        <v>449</v>
      </c>
      <c r="B207">
        <v>131</v>
      </c>
      <c r="C207">
        <v>194</v>
      </c>
      <c r="D207" s="9">
        <v>0.58699999999999997</v>
      </c>
    </row>
    <row r="208" spans="1:4">
      <c r="A208">
        <v>493</v>
      </c>
      <c r="B208">
        <v>131</v>
      </c>
      <c r="C208">
        <v>194</v>
      </c>
      <c r="D208" s="9">
        <v>0.58699999999999997</v>
      </c>
    </row>
    <row r="209" spans="1:4">
      <c r="A209">
        <v>51</v>
      </c>
      <c r="B209">
        <v>130</v>
      </c>
      <c r="C209">
        <v>208</v>
      </c>
      <c r="D209" s="9">
        <v>0.55500000000000005</v>
      </c>
    </row>
    <row r="210" spans="1:4">
      <c r="A210">
        <v>52</v>
      </c>
      <c r="B210">
        <v>130</v>
      </c>
      <c r="C210">
        <v>208</v>
      </c>
      <c r="D210" s="9">
        <v>0.55500000000000005</v>
      </c>
    </row>
    <row r="211" spans="1:4">
      <c r="A211">
        <v>114</v>
      </c>
      <c r="B211">
        <v>130</v>
      </c>
      <c r="C211">
        <v>208</v>
      </c>
      <c r="D211" s="9">
        <v>0.55500000000000005</v>
      </c>
    </row>
    <row r="212" spans="1:4">
      <c r="A212">
        <v>135</v>
      </c>
      <c r="B212">
        <v>130</v>
      </c>
      <c r="C212">
        <v>208</v>
      </c>
      <c r="D212" s="9">
        <v>0.55500000000000005</v>
      </c>
    </row>
    <row r="213" spans="1:4">
      <c r="A213">
        <v>141</v>
      </c>
      <c r="B213">
        <v>130</v>
      </c>
      <c r="C213">
        <v>208</v>
      </c>
      <c r="D213" s="9">
        <v>0.55500000000000005</v>
      </c>
    </row>
    <row r="214" spans="1:4">
      <c r="A214">
        <v>145</v>
      </c>
      <c r="B214">
        <v>130</v>
      </c>
      <c r="C214">
        <v>208</v>
      </c>
      <c r="D214" s="9">
        <v>0.55500000000000005</v>
      </c>
    </row>
    <row r="215" spans="1:4">
      <c r="A215">
        <v>280</v>
      </c>
      <c r="B215">
        <v>130</v>
      </c>
      <c r="C215">
        <v>208</v>
      </c>
      <c r="D215" s="9">
        <v>0.55500000000000005</v>
      </c>
    </row>
    <row r="216" spans="1:4">
      <c r="A216">
        <v>301</v>
      </c>
      <c r="B216">
        <v>130</v>
      </c>
      <c r="C216">
        <v>208</v>
      </c>
      <c r="D216" s="9">
        <v>0.55500000000000005</v>
      </c>
    </row>
    <row r="217" spans="1:4">
      <c r="A217">
        <v>314</v>
      </c>
      <c r="B217">
        <v>130</v>
      </c>
      <c r="C217">
        <v>208</v>
      </c>
      <c r="D217" s="9">
        <v>0.55500000000000005</v>
      </c>
    </row>
    <row r="218" spans="1:4">
      <c r="A218">
        <v>315</v>
      </c>
      <c r="B218">
        <v>130</v>
      </c>
      <c r="C218">
        <v>208</v>
      </c>
      <c r="D218" s="9">
        <v>0.55500000000000005</v>
      </c>
    </row>
    <row r="219" spans="1:4">
      <c r="A219">
        <v>360</v>
      </c>
      <c r="B219">
        <v>130</v>
      </c>
      <c r="C219">
        <v>208</v>
      </c>
      <c r="D219" s="9">
        <v>0.55500000000000005</v>
      </c>
    </row>
    <row r="220" spans="1:4">
      <c r="A220">
        <v>367</v>
      </c>
      <c r="B220">
        <v>130</v>
      </c>
      <c r="C220">
        <v>208</v>
      </c>
      <c r="D220" s="9">
        <v>0.55500000000000005</v>
      </c>
    </row>
    <row r="221" spans="1:4">
      <c r="A221">
        <v>377</v>
      </c>
      <c r="B221">
        <v>130</v>
      </c>
      <c r="C221">
        <v>208</v>
      </c>
      <c r="D221" s="9">
        <v>0.55500000000000005</v>
      </c>
    </row>
    <row r="222" spans="1:4">
      <c r="A222">
        <v>411</v>
      </c>
      <c r="B222">
        <v>130</v>
      </c>
      <c r="C222">
        <v>208</v>
      </c>
      <c r="D222" s="9">
        <v>0.55500000000000005</v>
      </c>
    </row>
    <row r="223" spans="1:4">
      <c r="A223">
        <v>443</v>
      </c>
      <c r="B223">
        <v>130</v>
      </c>
      <c r="C223">
        <v>208</v>
      </c>
      <c r="D223" s="9">
        <v>0.55500000000000005</v>
      </c>
    </row>
    <row r="224" spans="1:4">
      <c r="A224">
        <v>445</v>
      </c>
      <c r="B224">
        <v>130</v>
      </c>
      <c r="C224">
        <v>208</v>
      </c>
      <c r="D224" s="9">
        <v>0.55500000000000005</v>
      </c>
    </row>
    <row r="225" spans="1:4">
      <c r="A225">
        <v>81</v>
      </c>
      <c r="B225">
        <v>129</v>
      </c>
      <c r="C225">
        <v>224</v>
      </c>
      <c r="D225" s="9">
        <v>0.53900000000000003</v>
      </c>
    </row>
    <row r="226" spans="1:4">
      <c r="A226">
        <v>231</v>
      </c>
      <c r="B226">
        <v>129</v>
      </c>
      <c r="C226">
        <v>224</v>
      </c>
      <c r="D226" s="9">
        <v>0.53900000000000003</v>
      </c>
    </row>
    <row r="227" spans="1:4">
      <c r="A227">
        <v>295</v>
      </c>
      <c r="B227">
        <v>129</v>
      </c>
      <c r="C227">
        <v>224</v>
      </c>
      <c r="D227" s="9">
        <v>0.53900000000000003</v>
      </c>
    </row>
    <row r="228" spans="1:4">
      <c r="A228">
        <v>355</v>
      </c>
      <c r="B228">
        <v>129</v>
      </c>
      <c r="C228">
        <v>224</v>
      </c>
      <c r="D228" s="9">
        <v>0.53900000000000003</v>
      </c>
    </row>
    <row r="229" spans="1:4">
      <c r="A229">
        <v>385</v>
      </c>
      <c r="B229">
        <v>129</v>
      </c>
      <c r="C229">
        <v>224</v>
      </c>
      <c r="D229" s="9">
        <v>0.53900000000000003</v>
      </c>
    </row>
    <row r="230" spans="1:4">
      <c r="A230">
        <v>407</v>
      </c>
      <c r="B230">
        <v>129</v>
      </c>
      <c r="C230">
        <v>224</v>
      </c>
      <c r="D230" s="9">
        <v>0.53900000000000003</v>
      </c>
    </row>
    <row r="231" spans="1:4">
      <c r="A231">
        <v>413</v>
      </c>
      <c r="B231">
        <v>129</v>
      </c>
      <c r="C231">
        <v>224</v>
      </c>
      <c r="D231" s="9">
        <v>0.53900000000000003</v>
      </c>
    </row>
    <row r="232" spans="1:4">
      <c r="A232">
        <v>436</v>
      </c>
      <c r="B232">
        <v>129</v>
      </c>
      <c r="C232">
        <v>224</v>
      </c>
      <c r="D232" s="9">
        <v>0.53900000000000003</v>
      </c>
    </row>
    <row r="233" spans="1:4">
      <c r="A233">
        <v>13</v>
      </c>
      <c r="B233">
        <v>128</v>
      </c>
      <c r="C233">
        <v>232</v>
      </c>
      <c r="D233" s="9">
        <v>0.51700000000000002</v>
      </c>
    </row>
    <row r="234" spans="1:4">
      <c r="A234">
        <v>34</v>
      </c>
      <c r="B234">
        <v>128</v>
      </c>
      <c r="C234">
        <v>232</v>
      </c>
      <c r="D234" s="9">
        <v>0.51700000000000002</v>
      </c>
    </row>
    <row r="235" spans="1:4">
      <c r="A235">
        <v>199</v>
      </c>
      <c r="B235">
        <v>128</v>
      </c>
      <c r="C235">
        <v>232</v>
      </c>
      <c r="D235" s="9">
        <v>0.51700000000000002</v>
      </c>
    </row>
    <row r="236" spans="1:4">
      <c r="A236">
        <v>228</v>
      </c>
      <c r="B236">
        <v>128</v>
      </c>
      <c r="C236">
        <v>232</v>
      </c>
      <c r="D236" s="9">
        <v>0.51700000000000002</v>
      </c>
    </row>
    <row r="237" spans="1:4">
      <c r="A237">
        <v>242</v>
      </c>
      <c r="B237">
        <v>128</v>
      </c>
      <c r="C237">
        <v>232</v>
      </c>
      <c r="D237" s="9">
        <v>0.51700000000000002</v>
      </c>
    </row>
    <row r="238" spans="1:4">
      <c r="A238">
        <v>302</v>
      </c>
      <c r="B238">
        <v>128</v>
      </c>
      <c r="C238">
        <v>232</v>
      </c>
      <c r="D238" s="9">
        <v>0.51700000000000002</v>
      </c>
    </row>
    <row r="239" spans="1:4">
      <c r="A239">
        <v>306</v>
      </c>
      <c r="B239">
        <v>128</v>
      </c>
      <c r="C239">
        <v>232</v>
      </c>
      <c r="D239" s="9">
        <v>0.51700000000000002</v>
      </c>
    </row>
    <row r="240" spans="1:4">
      <c r="A240">
        <v>320</v>
      </c>
      <c r="B240">
        <v>128</v>
      </c>
      <c r="C240">
        <v>232</v>
      </c>
      <c r="D240" s="9">
        <v>0.51700000000000002</v>
      </c>
    </row>
    <row r="241" spans="1:4">
      <c r="A241">
        <v>368</v>
      </c>
      <c r="B241">
        <v>128</v>
      </c>
      <c r="C241">
        <v>232</v>
      </c>
      <c r="D241" s="9">
        <v>0.51700000000000002</v>
      </c>
    </row>
    <row r="242" spans="1:4">
      <c r="A242">
        <v>395</v>
      </c>
      <c r="B242">
        <v>128</v>
      </c>
      <c r="C242">
        <v>232</v>
      </c>
      <c r="D242" s="9">
        <v>0.51700000000000002</v>
      </c>
    </row>
    <row r="243" spans="1:4">
      <c r="A243">
        <v>434</v>
      </c>
      <c r="B243">
        <v>128</v>
      </c>
      <c r="C243">
        <v>232</v>
      </c>
      <c r="D243" s="9">
        <v>0.51700000000000002</v>
      </c>
    </row>
    <row r="244" spans="1:4">
      <c r="A244">
        <v>47</v>
      </c>
      <c r="B244">
        <v>127</v>
      </c>
      <c r="C244">
        <v>243</v>
      </c>
      <c r="D244" s="9">
        <v>0.498</v>
      </c>
    </row>
    <row r="245" spans="1:4">
      <c r="A245">
        <v>111</v>
      </c>
      <c r="B245">
        <v>127</v>
      </c>
      <c r="C245">
        <v>243</v>
      </c>
      <c r="D245" s="9">
        <v>0.498</v>
      </c>
    </row>
    <row r="246" spans="1:4">
      <c r="A246">
        <v>148</v>
      </c>
      <c r="B246">
        <v>127</v>
      </c>
      <c r="C246">
        <v>243</v>
      </c>
      <c r="D246" s="9">
        <v>0.498</v>
      </c>
    </row>
    <row r="247" spans="1:4">
      <c r="A247">
        <v>194</v>
      </c>
      <c r="B247">
        <v>127</v>
      </c>
      <c r="C247">
        <v>243</v>
      </c>
      <c r="D247" s="9">
        <v>0.498</v>
      </c>
    </row>
    <row r="248" spans="1:4">
      <c r="A248">
        <v>308</v>
      </c>
      <c r="B248">
        <v>127</v>
      </c>
      <c r="C248">
        <v>243</v>
      </c>
      <c r="D248" s="9">
        <v>0.498</v>
      </c>
    </row>
    <row r="249" spans="1:4">
      <c r="A249">
        <v>347</v>
      </c>
      <c r="B249">
        <v>127</v>
      </c>
      <c r="C249">
        <v>243</v>
      </c>
      <c r="D249" s="9">
        <v>0.498</v>
      </c>
    </row>
    <row r="250" spans="1:4">
      <c r="A250">
        <v>353</v>
      </c>
      <c r="B250">
        <v>127</v>
      </c>
      <c r="C250">
        <v>243</v>
      </c>
      <c r="D250" s="9">
        <v>0.498</v>
      </c>
    </row>
    <row r="251" spans="1:4">
      <c r="A251">
        <v>376</v>
      </c>
      <c r="B251">
        <v>127</v>
      </c>
      <c r="C251">
        <v>243</v>
      </c>
      <c r="D251" s="9">
        <v>0.498</v>
      </c>
    </row>
    <row r="252" spans="1:4">
      <c r="A252">
        <v>498</v>
      </c>
      <c r="B252">
        <v>127</v>
      </c>
      <c r="C252">
        <v>243</v>
      </c>
      <c r="D252" s="9">
        <v>0.498</v>
      </c>
    </row>
    <row r="253" spans="1:4">
      <c r="A253">
        <v>5</v>
      </c>
      <c r="B253">
        <v>126</v>
      </c>
      <c r="C253">
        <v>252</v>
      </c>
      <c r="D253" s="9">
        <v>0.47799999999999998</v>
      </c>
    </row>
    <row r="254" spans="1:4">
      <c r="A254">
        <v>36</v>
      </c>
      <c r="B254">
        <v>126</v>
      </c>
      <c r="C254">
        <v>252</v>
      </c>
      <c r="D254" s="9">
        <v>0.47799999999999998</v>
      </c>
    </row>
    <row r="255" spans="1:4">
      <c r="A255">
        <v>41</v>
      </c>
      <c r="B255">
        <v>126</v>
      </c>
      <c r="C255">
        <v>252</v>
      </c>
      <c r="D255" s="9">
        <v>0.47799999999999998</v>
      </c>
    </row>
    <row r="256" spans="1:4">
      <c r="A256">
        <v>42</v>
      </c>
      <c r="B256">
        <v>126</v>
      </c>
      <c r="C256">
        <v>252</v>
      </c>
      <c r="D256" s="9">
        <v>0.47799999999999998</v>
      </c>
    </row>
    <row r="257" spans="1:4">
      <c r="A257">
        <v>57</v>
      </c>
      <c r="B257">
        <v>126</v>
      </c>
      <c r="C257">
        <v>252</v>
      </c>
      <c r="D257" s="9">
        <v>0.47799999999999998</v>
      </c>
    </row>
    <row r="258" spans="1:4">
      <c r="A258">
        <v>124</v>
      </c>
      <c r="B258">
        <v>126</v>
      </c>
      <c r="C258">
        <v>252</v>
      </c>
      <c r="D258" s="9">
        <v>0.47799999999999998</v>
      </c>
    </row>
    <row r="259" spans="1:4">
      <c r="A259">
        <v>238</v>
      </c>
      <c r="B259">
        <v>126</v>
      </c>
      <c r="C259">
        <v>252</v>
      </c>
      <c r="D259" s="9">
        <v>0.47799999999999998</v>
      </c>
    </row>
    <row r="260" spans="1:4">
      <c r="A260">
        <v>327</v>
      </c>
      <c r="B260">
        <v>126</v>
      </c>
      <c r="C260">
        <v>252</v>
      </c>
      <c r="D260" s="9">
        <v>0.47799999999999998</v>
      </c>
    </row>
    <row r="261" spans="1:4">
      <c r="A261">
        <v>359</v>
      </c>
      <c r="B261">
        <v>126</v>
      </c>
      <c r="C261">
        <v>252</v>
      </c>
      <c r="D261" s="9">
        <v>0.47799999999999998</v>
      </c>
    </row>
    <row r="262" spans="1:4">
      <c r="A262">
        <v>477</v>
      </c>
      <c r="B262">
        <v>126</v>
      </c>
      <c r="C262">
        <v>252</v>
      </c>
      <c r="D262" s="9">
        <v>0.47799999999999998</v>
      </c>
    </row>
    <row r="263" spans="1:4">
      <c r="A263">
        <v>122</v>
      </c>
      <c r="B263">
        <v>125</v>
      </c>
      <c r="C263">
        <v>262</v>
      </c>
      <c r="D263" s="9">
        <v>0.46400000000000002</v>
      </c>
    </row>
    <row r="264" spans="1:4">
      <c r="A264">
        <v>206</v>
      </c>
      <c r="B264">
        <v>125</v>
      </c>
      <c r="C264">
        <v>262</v>
      </c>
      <c r="D264" s="9">
        <v>0.46400000000000002</v>
      </c>
    </row>
    <row r="265" spans="1:4">
      <c r="A265">
        <v>270</v>
      </c>
      <c r="B265">
        <v>125</v>
      </c>
      <c r="C265">
        <v>262</v>
      </c>
      <c r="D265" s="9">
        <v>0.46400000000000002</v>
      </c>
    </row>
    <row r="266" spans="1:4">
      <c r="A266">
        <v>272</v>
      </c>
      <c r="B266">
        <v>125</v>
      </c>
      <c r="C266">
        <v>262</v>
      </c>
      <c r="D266" s="9">
        <v>0.46400000000000002</v>
      </c>
    </row>
    <row r="267" spans="1:4">
      <c r="A267">
        <v>403</v>
      </c>
      <c r="B267">
        <v>125</v>
      </c>
      <c r="C267">
        <v>262</v>
      </c>
      <c r="D267" s="9">
        <v>0.46400000000000002</v>
      </c>
    </row>
    <row r="268" spans="1:4">
      <c r="A268">
        <v>448</v>
      </c>
      <c r="B268">
        <v>125</v>
      </c>
      <c r="C268">
        <v>262</v>
      </c>
      <c r="D268" s="9">
        <v>0.46400000000000002</v>
      </c>
    </row>
    <row r="269" spans="1:4">
      <c r="A269">
        <v>459</v>
      </c>
      <c r="B269">
        <v>125</v>
      </c>
      <c r="C269">
        <v>262</v>
      </c>
      <c r="D269" s="9">
        <v>0.46400000000000002</v>
      </c>
    </row>
    <row r="270" spans="1:4">
      <c r="A270">
        <v>10</v>
      </c>
      <c r="B270">
        <v>124</v>
      </c>
      <c r="C270">
        <v>269</v>
      </c>
      <c r="D270" s="9">
        <v>0.44400000000000001</v>
      </c>
    </row>
    <row r="271" spans="1:4">
      <c r="A271">
        <v>16</v>
      </c>
      <c r="B271">
        <v>124</v>
      </c>
      <c r="C271">
        <v>269</v>
      </c>
      <c r="D271" s="9">
        <v>0.44400000000000001</v>
      </c>
    </row>
    <row r="272" spans="1:4">
      <c r="A272">
        <v>21</v>
      </c>
      <c r="B272">
        <v>124</v>
      </c>
      <c r="C272">
        <v>269</v>
      </c>
      <c r="D272" s="9">
        <v>0.44400000000000001</v>
      </c>
    </row>
    <row r="273" spans="1:4">
      <c r="A273">
        <v>38</v>
      </c>
      <c r="B273">
        <v>124</v>
      </c>
      <c r="C273">
        <v>269</v>
      </c>
      <c r="D273" s="9">
        <v>0.44400000000000001</v>
      </c>
    </row>
    <row r="274" spans="1:4">
      <c r="A274">
        <v>120</v>
      </c>
      <c r="B274">
        <v>124</v>
      </c>
      <c r="C274">
        <v>269</v>
      </c>
      <c r="D274" s="9">
        <v>0.44400000000000001</v>
      </c>
    </row>
    <row r="275" spans="1:4">
      <c r="A275">
        <v>127</v>
      </c>
      <c r="B275">
        <v>124</v>
      </c>
      <c r="C275">
        <v>269</v>
      </c>
      <c r="D275" s="9">
        <v>0.44400000000000001</v>
      </c>
    </row>
    <row r="276" spans="1:4">
      <c r="A276">
        <v>154</v>
      </c>
      <c r="B276">
        <v>124</v>
      </c>
      <c r="C276">
        <v>269</v>
      </c>
      <c r="D276" s="9">
        <v>0.44400000000000001</v>
      </c>
    </row>
    <row r="277" spans="1:4">
      <c r="A277">
        <v>325</v>
      </c>
      <c r="B277">
        <v>124</v>
      </c>
      <c r="C277">
        <v>269</v>
      </c>
      <c r="D277" s="9">
        <v>0.44400000000000001</v>
      </c>
    </row>
    <row r="278" spans="1:4">
      <c r="A278">
        <v>412</v>
      </c>
      <c r="B278">
        <v>124</v>
      </c>
      <c r="C278">
        <v>269</v>
      </c>
      <c r="D278" s="9">
        <v>0.44400000000000001</v>
      </c>
    </row>
    <row r="279" spans="1:4">
      <c r="A279">
        <v>431</v>
      </c>
      <c r="B279">
        <v>124</v>
      </c>
      <c r="C279">
        <v>269</v>
      </c>
      <c r="D279" s="9">
        <v>0.44400000000000001</v>
      </c>
    </row>
    <row r="280" spans="1:4">
      <c r="A280">
        <v>2</v>
      </c>
      <c r="B280">
        <v>123</v>
      </c>
      <c r="C280">
        <v>279</v>
      </c>
      <c r="D280" s="9">
        <v>0.42599999999999999</v>
      </c>
    </row>
    <row r="281" spans="1:4">
      <c r="A281">
        <v>12</v>
      </c>
      <c r="B281">
        <v>123</v>
      </c>
      <c r="C281">
        <v>279</v>
      </c>
      <c r="D281" s="9">
        <v>0.42599999999999999</v>
      </c>
    </row>
    <row r="282" spans="1:4">
      <c r="A282">
        <v>15</v>
      </c>
      <c r="B282">
        <v>123</v>
      </c>
      <c r="C282">
        <v>279</v>
      </c>
      <c r="D282" s="9">
        <v>0.42599999999999999</v>
      </c>
    </row>
    <row r="283" spans="1:4">
      <c r="A283">
        <v>33</v>
      </c>
      <c r="B283">
        <v>123</v>
      </c>
      <c r="C283">
        <v>279</v>
      </c>
      <c r="D283" s="9">
        <v>0.42599999999999999</v>
      </c>
    </row>
    <row r="284" spans="1:4">
      <c r="A284">
        <v>56</v>
      </c>
      <c r="B284">
        <v>123</v>
      </c>
      <c r="C284">
        <v>279</v>
      </c>
      <c r="D284" s="9">
        <v>0.42599999999999999</v>
      </c>
    </row>
    <row r="285" spans="1:4">
      <c r="A285">
        <v>133</v>
      </c>
      <c r="B285">
        <v>123</v>
      </c>
      <c r="C285">
        <v>279</v>
      </c>
      <c r="D285" s="9">
        <v>0.42599999999999999</v>
      </c>
    </row>
    <row r="286" spans="1:4">
      <c r="A286">
        <v>220</v>
      </c>
      <c r="B286">
        <v>123</v>
      </c>
      <c r="C286">
        <v>279</v>
      </c>
      <c r="D286" s="9">
        <v>0.42599999999999999</v>
      </c>
    </row>
    <row r="287" spans="1:4">
      <c r="A287">
        <v>286</v>
      </c>
      <c r="B287">
        <v>123</v>
      </c>
      <c r="C287">
        <v>279</v>
      </c>
      <c r="D287" s="9">
        <v>0.42599999999999999</v>
      </c>
    </row>
    <row r="288" spans="1:4">
      <c r="A288">
        <v>321</v>
      </c>
      <c r="B288">
        <v>123</v>
      </c>
      <c r="C288">
        <v>279</v>
      </c>
      <c r="D288" s="9">
        <v>0.42599999999999999</v>
      </c>
    </row>
    <row r="289" spans="1:4">
      <c r="A289">
        <v>3</v>
      </c>
      <c r="B289">
        <v>122</v>
      </c>
      <c r="C289">
        <v>288</v>
      </c>
      <c r="D289" s="9">
        <v>0.40600000000000003</v>
      </c>
    </row>
    <row r="290" spans="1:4">
      <c r="A290">
        <v>30</v>
      </c>
      <c r="B290">
        <v>122</v>
      </c>
      <c r="C290">
        <v>288</v>
      </c>
      <c r="D290" s="9">
        <v>0.40600000000000003</v>
      </c>
    </row>
    <row r="291" spans="1:4">
      <c r="A291">
        <v>55</v>
      </c>
      <c r="B291">
        <v>122</v>
      </c>
      <c r="C291">
        <v>288</v>
      </c>
      <c r="D291" s="9">
        <v>0.40600000000000003</v>
      </c>
    </row>
    <row r="292" spans="1:4">
      <c r="A292">
        <v>84</v>
      </c>
      <c r="B292">
        <v>122</v>
      </c>
      <c r="C292">
        <v>288</v>
      </c>
      <c r="D292" s="9">
        <v>0.40600000000000003</v>
      </c>
    </row>
    <row r="293" spans="1:4">
      <c r="A293">
        <v>254</v>
      </c>
      <c r="B293">
        <v>122</v>
      </c>
      <c r="C293">
        <v>288</v>
      </c>
      <c r="D293" s="9">
        <v>0.40600000000000003</v>
      </c>
    </row>
    <row r="294" spans="1:4">
      <c r="A294">
        <v>296</v>
      </c>
      <c r="B294">
        <v>122</v>
      </c>
      <c r="C294">
        <v>288</v>
      </c>
      <c r="D294" s="9">
        <v>0.40600000000000003</v>
      </c>
    </row>
    <row r="295" spans="1:4">
      <c r="A295">
        <v>345</v>
      </c>
      <c r="B295">
        <v>122</v>
      </c>
      <c r="C295">
        <v>288</v>
      </c>
      <c r="D295" s="9">
        <v>0.40600000000000003</v>
      </c>
    </row>
    <row r="296" spans="1:4">
      <c r="A296">
        <v>375</v>
      </c>
      <c r="B296">
        <v>122</v>
      </c>
      <c r="C296">
        <v>288</v>
      </c>
      <c r="D296" s="9">
        <v>0.40600000000000003</v>
      </c>
    </row>
    <row r="297" spans="1:4">
      <c r="A297">
        <v>391</v>
      </c>
      <c r="B297">
        <v>122</v>
      </c>
      <c r="C297">
        <v>288</v>
      </c>
      <c r="D297" s="9">
        <v>0.40600000000000003</v>
      </c>
    </row>
    <row r="298" spans="1:4">
      <c r="A298">
        <v>478</v>
      </c>
      <c r="B298">
        <v>122</v>
      </c>
      <c r="C298">
        <v>288</v>
      </c>
      <c r="D298" s="9">
        <v>0.40600000000000003</v>
      </c>
    </row>
    <row r="299" spans="1:4">
      <c r="A299">
        <v>87</v>
      </c>
      <c r="B299">
        <v>121</v>
      </c>
      <c r="C299">
        <v>298</v>
      </c>
      <c r="D299" s="9">
        <v>0.39600000000000002</v>
      </c>
    </row>
    <row r="300" spans="1:4">
      <c r="A300">
        <v>173</v>
      </c>
      <c r="B300">
        <v>121</v>
      </c>
      <c r="C300">
        <v>298</v>
      </c>
      <c r="D300" s="9">
        <v>0.39600000000000002</v>
      </c>
    </row>
    <row r="301" spans="1:4">
      <c r="A301">
        <v>176</v>
      </c>
      <c r="B301">
        <v>121</v>
      </c>
      <c r="C301">
        <v>298</v>
      </c>
      <c r="D301" s="9">
        <v>0.39600000000000002</v>
      </c>
    </row>
    <row r="302" spans="1:4">
      <c r="A302">
        <v>346</v>
      </c>
      <c r="B302">
        <v>121</v>
      </c>
      <c r="C302">
        <v>298</v>
      </c>
      <c r="D302" s="9">
        <v>0.39600000000000002</v>
      </c>
    </row>
    <row r="303" spans="1:4">
      <c r="A303">
        <v>404</v>
      </c>
      <c r="B303">
        <v>121</v>
      </c>
      <c r="C303">
        <v>298</v>
      </c>
      <c r="D303" s="9">
        <v>0.39600000000000002</v>
      </c>
    </row>
    <row r="304" spans="1:4">
      <c r="A304">
        <v>11</v>
      </c>
      <c r="B304">
        <v>120</v>
      </c>
      <c r="C304">
        <v>303</v>
      </c>
      <c r="D304" s="9">
        <v>0.372</v>
      </c>
    </row>
    <row r="305" spans="1:4">
      <c r="A305">
        <v>32</v>
      </c>
      <c r="B305">
        <v>120</v>
      </c>
      <c r="C305">
        <v>303</v>
      </c>
      <c r="D305" s="9">
        <v>0.372</v>
      </c>
    </row>
    <row r="306" spans="1:4">
      <c r="A306">
        <v>77</v>
      </c>
      <c r="B306">
        <v>120</v>
      </c>
      <c r="C306">
        <v>303</v>
      </c>
      <c r="D306" s="9">
        <v>0.372</v>
      </c>
    </row>
    <row r="307" spans="1:4">
      <c r="A307">
        <v>110</v>
      </c>
      <c r="B307">
        <v>120</v>
      </c>
      <c r="C307">
        <v>303</v>
      </c>
      <c r="D307" s="9">
        <v>0.372</v>
      </c>
    </row>
    <row r="308" spans="1:4">
      <c r="A308">
        <v>126</v>
      </c>
      <c r="B308">
        <v>120</v>
      </c>
      <c r="C308">
        <v>303</v>
      </c>
      <c r="D308" s="9">
        <v>0.372</v>
      </c>
    </row>
    <row r="309" spans="1:4">
      <c r="A309">
        <v>178</v>
      </c>
      <c r="B309">
        <v>120</v>
      </c>
      <c r="C309">
        <v>303</v>
      </c>
      <c r="D309" s="9">
        <v>0.372</v>
      </c>
    </row>
    <row r="310" spans="1:4">
      <c r="A310">
        <v>288</v>
      </c>
      <c r="B310">
        <v>120</v>
      </c>
      <c r="C310">
        <v>303</v>
      </c>
      <c r="D310" s="9">
        <v>0.372</v>
      </c>
    </row>
    <row r="311" spans="1:4">
      <c r="A311">
        <v>333</v>
      </c>
      <c r="B311">
        <v>120</v>
      </c>
      <c r="C311">
        <v>303</v>
      </c>
      <c r="D311" s="9">
        <v>0.372</v>
      </c>
    </row>
    <row r="312" spans="1:4">
      <c r="A312">
        <v>340</v>
      </c>
      <c r="B312">
        <v>120</v>
      </c>
      <c r="C312">
        <v>303</v>
      </c>
      <c r="D312" s="9">
        <v>0.372</v>
      </c>
    </row>
    <row r="313" spans="1:4">
      <c r="A313">
        <v>401</v>
      </c>
      <c r="B313">
        <v>120</v>
      </c>
      <c r="C313">
        <v>303</v>
      </c>
      <c r="D313" s="9">
        <v>0.372</v>
      </c>
    </row>
    <row r="314" spans="1:4">
      <c r="A314">
        <v>456</v>
      </c>
      <c r="B314">
        <v>120</v>
      </c>
      <c r="C314">
        <v>303</v>
      </c>
      <c r="D314" s="9">
        <v>0.372</v>
      </c>
    </row>
    <row r="315" spans="1:4">
      <c r="A315">
        <v>482</v>
      </c>
      <c r="B315">
        <v>120</v>
      </c>
      <c r="C315">
        <v>303</v>
      </c>
      <c r="D315" s="9">
        <v>0.372</v>
      </c>
    </row>
    <row r="316" spans="1:4">
      <c r="A316">
        <v>9</v>
      </c>
      <c r="B316">
        <v>119</v>
      </c>
      <c r="C316">
        <v>315</v>
      </c>
      <c r="D316" s="9">
        <v>0.34200000000000003</v>
      </c>
    </row>
    <row r="317" spans="1:4">
      <c r="A317">
        <v>31</v>
      </c>
      <c r="B317">
        <v>119</v>
      </c>
      <c r="C317">
        <v>315</v>
      </c>
      <c r="D317" s="9">
        <v>0.34200000000000003</v>
      </c>
    </row>
    <row r="318" spans="1:4">
      <c r="A318">
        <v>78</v>
      </c>
      <c r="B318">
        <v>119</v>
      </c>
      <c r="C318">
        <v>315</v>
      </c>
      <c r="D318" s="9">
        <v>0.34200000000000003</v>
      </c>
    </row>
    <row r="319" spans="1:4">
      <c r="A319">
        <v>99</v>
      </c>
      <c r="B319">
        <v>119</v>
      </c>
      <c r="C319">
        <v>315</v>
      </c>
      <c r="D319" s="9">
        <v>0.34200000000000003</v>
      </c>
    </row>
    <row r="320" spans="1:4">
      <c r="A320">
        <v>118</v>
      </c>
      <c r="B320">
        <v>119</v>
      </c>
      <c r="C320">
        <v>315</v>
      </c>
      <c r="D320" s="9">
        <v>0.34200000000000003</v>
      </c>
    </row>
    <row r="321" spans="1:4">
      <c r="A321">
        <v>142</v>
      </c>
      <c r="B321">
        <v>119</v>
      </c>
      <c r="C321">
        <v>315</v>
      </c>
      <c r="D321" s="9">
        <v>0.34200000000000003</v>
      </c>
    </row>
    <row r="322" spans="1:4">
      <c r="A322">
        <v>202</v>
      </c>
      <c r="B322">
        <v>119</v>
      </c>
      <c r="C322">
        <v>315</v>
      </c>
      <c r="D322" s="9">
        <v>0.34200000000000003</v>
      </c>
    </row>
    <row r="323" spans="1:4">
      <c r="A323">
        <v>209</v>
      </c>
      <c r="B323">
        <v>119</v>
      </c>
      <c r="C323">
        <v>315</v>
      </c>
      <c r="D323" s="9">
        <v>0.34200000000000003</v>
      </c>
    </row>
    <row r="324" spans="1:4">
      <c r="A324">
        <v>245</v>
      </c>
      <c r="B324">
        <v>119</v>
      </c>
      <c r="C324">
        <v>315</v>
      </c>
      <c r="D324" s="9">
        <v>0.34200000000000003</v>
      </c>
    </row>
    <row r="325" spans="1:4">
      <c r="A325">
        <v>323</v>
      </c>
      <c r="B325">
        <v>119</v>
      </c>
      <c r="C325">
        <v>315</v>
      </c>
      <c r="D325" s="9">
        <v>0.34200000000000003</v>
      </c>
    </row>
    <row r="326" spans="1:4">
      <c r="A326">
        <v>336</v>
      </c>
      <c r="B326">
        <v>119</v>
      </c>
      <c r="C326">
        <v>315</v>
      </c>
      <c r="D326" s="9">
        <v>0.34200000000000003</v>
      </c>
    </row>
    <row r="327" spans="1:4">
      <c r="A327">
        <v>418</v>
      </c>
      <c r="B327">
        <v>119</v>
      </c>
      <c r="C327">
        <v>315</v>
      </c>
      <c r="D327" s="9">
        <v>0.34200000000000003</v>
      </c>
    </row>
    <row r="328" spans="1:4">
      <c r="A328">
        <v>463</v>
      </c>
      <c r="B328">
        <v>119</v>
      </c>
      <c r="C328">
        <v>315</v>
      </c>
      <c r="D328" s="9">
        <v>0.34200000000000003</v>
      </c>
    </row>
    <row r="329" spans="1:4">
      <c r="A329">
        <v>472</v>
      </c>
      <c r="B329">
        <v>119</v>
      </c>
      <c r="C329">
        <v>315</v>
      </c>
      <c r="D329" s="9">
        <v>0.34200000000000003</v>
      </c>
    </row>
    <row r="330" spans="1:4">
      <c r="A330">
        <v>496</v>
      </c>
      <c r="B330">
        <v>119</v>
      </c>
      <c r="C330">
        <v>315</v>
      </c>
      <c r="D330" s="9">
        <v>0.34200000000000003</v>
      </c>
    </row>
    <row r="331" spans="1:4">
      <c r="A331">
        <v>43</v>
      </c>
      <c r="B331">
        <v>118</v>
      </c>
      <c r="C331">
        <v>330</v>
      </c>
      <c r="D331" s="9">
        <v>0.32800000000000001</v>
      </c>
    </row>
    <row r="332" spans="1:4">
      <c r="A332">
        <v>248</v>
      </c>
      <c r="B332">
        <v>118</v>
      </c>
      <c r="C332">
        <v>330</v>
      </c>
      <c r="D332" s="9">
        <v>0.32800000000000001</v>
      </c>
    </row>
    <row r="333" spans="1:4">
      <c r="A333">
        <v>256</v>
      </c>
      <c r="B333">
        <v>118</v>
      </c>
      <c r="C333">
        <v>330</v>
      </c>
      <c r="D333" s="9">
        <v>0.32800000000000001</v>
      </c>
    </row>
    <row r="334" spans="1:4">
      <c r="A334">
        <v>263</v>
      </c>
      <c r="B334">
        <v>118</v>
      </c>
      <c r="C334">
        <v>330</v>
      </c>
      <c r="D334" s="9">
        <v>0.32800000000000001</v>
      </c>
    </row>
    <row r="335" spans="1:4">
      <c r="A335">
        <v>294</v>
      </c>
      <c r="B335">
        <v>118</v>
      </c>
      <c r="C335">
        <v>330</v>
      </c>
      <c r="D335" s="9">
        <v>0.32800000000000001</v>
      </c>
    </row>
    <row r="336" spans="1:4">
      <c r="A336">
        <v>358</v>
      </c>
      <c r="B336">
        <v>118</v>
      </c>
      <c r="C336">
        <v>330</v>
      </c>
      <c r="D336" s="9">
        <v>0.32800000000000001</v>
      </c>
    </row>
    <row r="337" spans="1:4">
      <c r="A337">
        <v>461</v>
      </c>
      <c r="B337">
        <v>118</v>
      </c>
      <c r="C337">
        <v>330</v>
      </c>
      <c r="D337" s="9">
        <v>0.32800000000000001</v>
      </c>
    </row>
    <row r="338" spans="1:4">
      <c r="A338">
        <v>4</v>
      </c>
      <c r="B338">
        <v>117</v>
      </c>
      <c r="C338">
        <v>337</v>
      </c>
      <c r="D338" s="9">
        <v>0.30399999999999999</v>
      </c>
    </row>
    <row r="339" spans="1:4">
      <c r="A339">
        <v>22</v>
      </c>
      <c r="B339">
        <v>117</v>
      </c>
      <c r="C339">
        <v>337</v>
      </c>
      <c r="D339" s="9">
        <v>0.30399999999999999</v>
      </c>
    </row>
    <row r="340" spans="1:4">
      <c r="A340">
        <v>26</v>
      </c>
      <c r="B340">
        <v>117</v>
      </c>
      <c r="C340">
        <v>337</v>
      </c>
      <c r="D340" s="9">
        <v>0.30399999999999999</v>
      </c>
    </row>
    <row r="341" spans="1:4">
      <c r="A341">
        <v>58</v>
      </c>
      <c r="B341">
        <v>117</v>
      </c>
      <c r="C341">
        <v>337</v>
      </c>
      <c r="D341" s="9">
        <v>0.30399999999999999</v>
      </c>
    </row>
    <row r="342" spans="1:4">
      <c r="A342">
        <v>60</v>
      </c>
      <c r="B342">
        <v>117</v>
      </c>
      <c r="C342">
        <v>337</v>
      </c>
      <c r="D342" s="9">
        <v>0.30399999999999999</v>
      </c>
    </row>
    <row r="343" spans="1:4">
      <c r="A343">
        <v>198</v>
      </c>
      <c r="B343">
        <v>117</v>
      </c>
      <c r="C343">
        <v>337</v>
      </c>
      <c r="D343" s="9">
        <v>0.30399999999999999</v>
      </c>
    </row>
    <row r="344" spans="1:4">
      <c r="A344">
        <v>208</v>
      </c>
      <c r="B344">
        <v>117</v>
      </c>
      <c r="C344">
        <v>337</v>
      </c>
      <c r="D344" s="9">
        <v>0.30399999999999999</v>
      </c>
    </row>
    <row r="345" spans="1:4">
      <c r="A345">
        <v>214</v>
      </c>
      <c r="B345">
        <v>117</v>
      </c>
      <c r="C345">
        <v>337</v>
      </c>
      <c r="D345" s="9">
        <v>0.30399999999999999</v>
      </c>
    </row>
    <row r="346" spans="1:4">
      <c r="A346">
        <v>330</v>
      </c>
      <c r="B346">
        <v>117</v>
      </c>
      <c r="C346">
        <v>337</v>
      </c>
      <c r="D346" s="9">
        <v>0.30399999999999999</v>
      </c>
    </row>
    <row r="347" spans="1:4">
      <c r="A347">
        <v>409</v>
      </c>
      <c r="B347">
        <v>117</v>
      </c>
      <c r="C347">
        <v>337</v>
      </c>
      <c r="D347" s="9">
        <v>0.30399999999999999</v>
      </c>
    </row>
    <row r="348" spans="1:4">
      <c r="A348">
        <v>422</v>
      </c>
      <c r="B348">
        <v>117</v>
      </c>
      <c r="C348">
        <v>337</v>
      </c>
      <c r="D348" s="9">
        <v>0.30399999999999999</v>
      </c>
    </row>
    <row r="349" spans="1:4">
      <c r="A349">
        <v>473</v>
      </c>
      <c r="B349">
        <v>117</v>
      </c>
      <c r="C349">
        <v>337</v>
      </c>
      <c r="D349" s="9">
        <v>0.30399999999999999</v>
      </c>
    </row>
    <row r="350" spans="1:4">
      <c r="A350">
        <v>79</v>
      </c>
      <c r="B350">
        <v>116</v>
      </c>
      <c r="C350">
        <v>349</v>
      </c>
      <c r="D350" s="9">
        <v>0.29599999999999999</v>
      </c>
    </row>
    <row r="351" spans="1:4">
      <c r="A351">
        <v>121</v>
      </c>
      <c r="B351">
        <v>116</v>
      </c>
      <c r="C351">
        <v>349</v>
      </c>
      <c r="D351" s="9">
        <v>0.29599999999999999</v>
      </c>
    </row>
    <row r="352" spans="1:4">
      <c r="A352">
        <v>207</v>
      </c>
      <c r="B352">
        <v>116</v>
      </c>
      <c r="C352">
        <v>349</v>
      </c>
      <c r="D352" s="9">
        <v>0.29599999999999999</v>
      </c>
    </row>
    <row r="353" spans="1:4">
      <c r="A353">
        <v>364</v>
      </c>
      <c r="B353">
        <v>116</v>
      </c>
      <c r="C353">
        <v>349</v>
      </c>
      <c r="D353" s="9">
        <v>0.29599999999999999</v>
      </c>
    </row>
    <row r="354" spans="1:4">
      <c r="A354">
        <v>14</v>
      </c>
      <c r="B354">
        <v>115</v>
      </c>
      <c r="C354">
        <v>353</v>
      </c>
      <c r="D354" s="9">
        <v>0.27200000000000002</v>
      </c>
    </row>
    <row r="355" spans="1:4">
      <c r="A355">
        <v>54</v>
      </c>
      <c r="B355">
        <v>115</v>
      </c>
      <c r="C355">
        <v>353</v>
      </c>
      <c r="D355" s="9">
        <v>0.27200000000000002</v>
      </c>
    </row>
    <row r="356" spans="1:4">
      <c r="A356">
        <v>279</v>
      </c>
      <c r="B356">
        <v>115</v>
      </c>
      <c r="C356">
        <v>353</v>
      </c>
      <c r="D356" s="9">
        <v>0.27200000000000002</v>
      </c>
    </row>
    <row r="357" spans="1:4">
      <c r="A357">
        <v>297</v>
      </c>
      <c r="B357">
        <v>115</v>
      </c>
      <c r="C357">
        <v>353</v>
      </c>
      <c r="D357" s="9">
        <v>0.27200000000000002</v>
      </c>
    </row>
    <row r="358" spans="1:4">
      <c r="A358">
        <v>335</v>
      </c>
      <c r="B358">
        <v>115</v>
      </c>
      <c r="C358">
        <v>353</v>
      </c>
      <c r="D358" s="9">
        <v>0.27200000000000002</v>
      </c>
    </row>
    <row r="359" spans="1:4">
      <c r="A359">
        <v>339</v>
      </c>
      <c r="B359">
        <v>115</v>
      </c>
      <c r="C359">
        <v>353</v>
      </c>
      <c r="D359" s="9">
        <v>0.27200000000000002</v>
      </c>
    </row>
    <row r="360" spans="1:4">
      <c r="A360">
        <v>352</v>
      </c>
      <c r="B360">
        <v>115</v>
      </c>
      <c r="C360">
        <v>353</v>
      </c>
      <c r="D360" s="9">
        <v>0.27200000000000002</v>
      </c>
    </row>
    <row r="361" spans="1:4">
      <c r="A361">
        <v>389</v>
      </c>
      <c r="B361">
        <v>115</v>
      </c>
      <c r="C361">
        <v>353</v>
      </c>
      <c r="D361" s="9">
        <v>0.27200000000000002</v>
      </c>
    </row>
    <row r="362" spans="1:4">
      <c r="A362">
        <v>423</v>
      </c>
      <c r="B362">
        <v>115</v>
      </c>
      <c r="C362">
        <v>353</v>
      </c>
      <c r="D362" s="9">
        <v>0.27200000000000002</v>
      </c>
    </row>
    <row r="363" spans="1:4">
      <c r="A363">
        <v>451</v>
      </c>
      <c r="B363">
        <v>115</v>
      </c>
      <c r="C363">
        <v>353</v>
      </c>
      <c r="D363" s="9">
        <v>0.27200000000000002</v>
      </c>
    </row>
    <row r="364" spans="1:4">
      <c r="A364">
        <v>466</v>
      </c>
      <c r="B364">
        <v>115</v>
      </c>
      <c r="C364">
        <v>353</v>
      </c>
      <c r="D364" s="9">
        <v>0.27200000000000002</v>
      </c>
    </row>
    <row r="365" spans="1:4">
      <c r="A365">
        <v>480</v>
      </c>
      <c r="B365">
        <v>115</v>
      </c>
      <c r="C365">
        <v>353</v>
      </c>
      <c r="D365" s="9">
        <v>0.27200000000000002</v>
      </c>
    </row>
    <row r="366" spans="1:4">
      <c r="A366">
        <v>167</v>
      </c>
      <c r="B366">
        <v>114</v>
      </c>
      <c r="C366">
        <v>365</v>
      </c>
      <c r="D366" s="9">
        <v>0.25800000000000001</v>
      </c>
    </row>
    <row r="367" spans="1:4">
      <c r="A367">
        <v>174</v>
      </c>
      <c r="B367">
        <v>114</v>
      </c>
      <c r="C367">
        <v>365</v>
      </c>
      <c r="D367" s="9">
        <v>0.25800000000000001</v>
      </c>
    </row>
    <row r="368" spans="1:4">
      <c r="A368">
        <v>292</v>
      </c>
      <c r="B368">
        <v>114</v>
      </c>
      <c r="C368">
        <v>365</v>
      </c>
      <c r="D368" s="9">
        <v>0.25800000000000001</v>
      </c>
    </row>
    <row r="369" spans="1:4">
      <c r="A369">
        <v>293</v>
      </c>
      <c r="B369">
        <v>114</v>
      </c>
      <c r="C369">
        <v>365</v>
      </c>
      <c r="D369" s="9">
        <v>0.25800000000000001</v>
      </c>
    </row>
    <row r="370" spans="1:4">
      <c r="A370">
        <v>338</v>
      </c>
      <c r="B370">
        <v>114</v>
      </c>
      <c r="C370">
        <v>365</v>
      </c>
      <c r="D370" s="9">
        <v>0.25800000000000001</v>
      </c>
    </row>
    <row r="371" spans="1:4">
      <c r="A371">
        <v>356</v>
      </c>
      <c r="B371">
        <v>114</v>
      </c>
      <c r="C371">
        <v>365</v>
      </c>
      <c r="D371" s="9">
        <v>0.25800000000000001</v>
      </c>
    </row>
    <row r="372" spans="1:4">
      <c r="A372">
        <v>435</v>
      </c>
      <c r="B372">
        <v>114</v>
      </c>
      <c r="C372">
        <v>365</v>
      </c>
      <c r="D372" s="9">
        <v>0.25800000000000001</v>
      </c>
    </row>
    <row r="373" spans="1:4">
      <c r="A373">
        <v>44</v>
      </c>
      <c r="B373">
        <v>113</v>
      </c>
      <c r="C373">
        <v>372</v>
      </c>
      <c r="D373" s="9">
        <v>0.24199999999999999</v>
      </c>
    </row>
    <row r="374" spans="1:4">
      <c r="A374">
        <v>76</v>
      </c>
      <c r="B374">
        <v>113</v>
      </c>
      <c r="C374">
        <v>372</v>
      </c>
      <c r="D374" s="9">
        <v>0.24199999999999999</v>
      </c>
    </row>
    <row r="375" spans="1:4">
      <c r="A375">
        <v>187</v>
      </c>
      <c r="B375">
        <v>113</v>
      </c>
      <c r="C375">
        <v>372</v>
      </c>
      <c r="D375" s="9">
        <v>0.24199999999999999</v>
      </c>
    </row>
    <row r="376" spans="1:4">
      <c r="A376">
        <v>204</v>
      </c>
      <c r="B376">
        <v>113</v>
      </c>
      <c r="C376">
        <v>372</v>
      </c>
      <c r="D376" s="9">
        <v>0.24199999999999999</v>
      </c>
    </row>
    <row r="377" spans="1:4">
      <c r="A377">
        <v>225</v>
      </c>
      <c r="B377">
        <v>113</v>
      </c>
      <c r="C377">
        <v>372</v>
      </c>
      <c r="D377" s="9">
        <v>0.24199999999999999</v>
      </c>
    </row>
    <row r="378" spans="1:4">
      <c r="A378">
        <v>229</v>
      </c>
      <c r="B378">
        <v>113</v>
      </c>
      <c r="C378">
        <v>372</v>
      </c>
      <c r="D378" s="9">
        <v>0.24199999999999999</v>
      </c>
    </row>
    <row r="379" spans="1:4">
      <c r="A379">
        <v>460</v>
      </c>
      <c r="B379">
        <v>113</v>
      </c>
      <c r="C379">
        <v>372</v>
      </c>
      <c r="D379" s="9">
        <v>0.24199999999999999</v>
      </c>
    </row>
    <row r="380" spans="1:4">
      <c r="A380">
        <v>492</v>
      </c>
      <c r="B380">
        <v>113</v>
      </c>
      <c r="C380">
        <v>372</v>
      </c>
      <c r="D380" s="9">
        <v>0.24199999999999999</v>
      </c>
    </row>
    <row r="381" spans="1:4">
      <c r="A381">
        <v>74</v>
      </c>
      <c r="B381">
        <v>112</v>
      </c>
      <c r="C381">
        <v>380</v>
      </c>
      <c r="D381" s="9">
        <v>0.216</v>
      </c>
    </row>
    <row r="382" spans="1:4">
      <c r="A382">
        <v>80</v>
      </c>
      <c r="B382">
        <v>112</v>
      </c>
      <c r="C382">
        <v>380</v>
      </c>
      <c r="D382" s="9">
        <v>0.216</v>
      </c>
    </row>
    <row r="383" spans="1:4">
      <c r="A383">
        <v>100</v>
      </c>
      <c r="B383">
        <v>112</v>
      </c>
      <c r="C383">
        <v>380</v>
      </c>
      <c r="D383" s="9">
        <v>0.216</v>
      </c>
    </row>
    <row r="384" spans="1:4">
      <c r="A384">
        <v>172</v>
      </c>
      <c r="B384">
        <v>112</v>
      </c>
      <c r="C384">
        <v>380</v>
      </c>
      <c r="D384" s="9">
        <v>0.216</v>
      </c>
    </row>
    <row r="385" spans="1:4">
      <c r="A385">
        <v>180</v>
      </c>
      <c r="B385">
        <v>112</v>
      </c>
      <c r="C385">
        <v>380</v>
      </c>
      <c r="D385" s="9">
        <v>0.216</v>
      </c>
    </row>
    <row r="386" spans="1:4">
      <c r="A386">
        <v>182</v>
      </c>
      <c r="B386">
        <v>112</v>
      </c>
      <c r="C386">
        <v>380</v>
      </c>
      <c r="D386" s="9">
        <v>0.216</v>
      </c>
    </row>
    <row r="387" spans="1:4">
      <c r="A387">
        <v>211</v>
      </c>
      <c r="B387">
        <v>112</v>
      </c>
      <c r="C387">
        <v>380</v>
      </c>
      <c r="D387" s="9">
        <v>0.216</v>
      </c>
    </row>
    <row r="388" spans="1:4">
      <c r="A388">
        <v>246</v>
      </c>
      <c r="B388">
        <v>112</v>
      </c>
      <c r="C388">
        <v>380</v>
      </c>
      <c r="D388" s="9">
        <v>0.216</v>
      </c>
    </row>
    <row r="389" spans="1:4">
      <c r="A389">
        <v>250</v>
      </c>
      <c r="B389">
        <v>112</v>
      </c>
      <c r="C389">
        <v>380</v>
      </c>
      <c r="D389" s="9">
        <v>0.216</v>
      </c>
    </row>
    <row r="390" spans="1:4">
      <c r="A390">
        <v>310</v>
      </c>
      <c r="B390">
        <v>112</v>
      </c>
      <c r="C390">
        <v>380</v>
      </c>
      <c r="D390" s="9">
        <v>0.216</v>
      </c>
    </row>
    <row r="391" spans="1:4">
      <c r="A391">
        <v>351</v>
      </c>
      <c r="B391">
        <v>112</v>
      </c>
      <c r="C391">
        <v>380</v>
      </c>
      <c r="D391" s="9">
        <v>0.216</v>
      </c>
    </row>
    <row r="392" spans="1:4">
      <c r="A392">
        <v>397</v>
      </c>
      <c r="B392">
        <v>112</v>
      </c>
      <c r="C392">
        <v>380</v>
      </c>
      <c r="D392" s="9">
        <v>0.216</v>
      </c>
    </row>
    <row r="393" spans="1:4">
      <c r="A393">
        <v>424</v>
      </c>
      <c r="B393">
        <v>112</v>
      </c>
      <c r="C393">
        <v>380</v>
      </c>
      <c r="D393" s="9">
        <v>0.216</v>
      </c>
    </row>
    <row r="394" spans="1:4">
      <c r="A394">
        <v>28</v>
      </c>
      <c r="B394">
        <v>111</v>
      </c>
      <c r="C394">
        <v>393</v>
      </c>
      <c r="D394" s="9">
        <v>0.2</v>
      </c>
    </row>
    <row r="395" spans="1:4">
      <c r="A395">
        <v>45</v>
      </c>
      <c r="B395">
        <v>111</v>
      </c>
      <c r="C395">
        <v>393</v>
      </c>
      <c r="D395" s="9">
        <v>0.2</v>
      </c>
    </row>
    <row r="396" spans="1:4">
      <c r="A396">
        <v>175</v>
      </c>
      <c r="B396">
        <v>111</v>
      </c>
      <c r="C396">
        <v>393</v>
      </c>
      <c r="D396" s="9">
        <v>0.2</v>
      </c>
    </row>
    <row r="397" spans="1:4">
      <c r="A397">
        <v>268</v>
      </c>
      <c r="B397">
        <v>111</v>
      </c>
      <c r="C397">
        <v>393</v>
      </c>
      <c r="D397" s="9">
        <v>0.2</v>
      </c>
    </row>
    <row r="398" spans="1:4">
      <c r="A398">
        <v>319</v>
      </c>
      <c r="B398">
        <v>111</v>
      </c>
      <c r="C398">
        <v>393</v>
      </c>
      <c r="D398" s="9">
        <v>0.2</v>
      </c>
    </row>
    <row r="399" spans="1:4">
      <c r="A399">
        <v>329</v>
      </c>
      <c r="B399">
        <v>111</v>
      </c>
      <c r="C399">
        <v>393</v>
      </c>
      <c r="D399" s="9">
        <v>0.2</v>
      </c>
    </row>
    <row r="400" spans="1:4">
      <c r="A400">
        <v>410</v>
      </c>
      <c r="B400">
        <v>111</v>
      </c>
      <c r="C400">
        <v>393</v>
      </c>
      <c r="D400" s="9">
        <v>0.2</v>
      </c>
    </row>
    <row r="401" spans="1:4">
      <c r="A401">
        <v>500</v>
      </c>
      <c r="B401">
        <v>111</v>
      </c>
      <c r="C401">
        <v>393</v>
      </c>
      <c r="D401" s="9">
        <v>0.2</v>
      </c>
    </row>
    <row r="402" spans="1:4">
      <c r="A402">
        <v>6</v>
      </c>
      <c r="B402">
        <v>110</v>
      </c>
      <c r="C402">
        <v>401</v>
      </c>
      <c r="D402" s="9">
        <v>0.17599999999999999</v>
      </c>
    </row>
    <row r="403" spans="1:4">
      <c r="A403">
        <v>37</v>
      </c>
      <c r="B403">
        <v>110</v>
      </c>
      <c r="C403">
        <v>401</v>
      </c>
      <c r="D403" s="9">
        <v>0.17599999999999999</v>
      </c>
    </row>
    <row r="404" spans="1:4">
      <c r="A404">
        <v>40</v>
      </c>
      <c r="B404">
        <v>110</v>
      </c>
      <c r="C404">
        <v>401</v>
      </c>
      <c r="D404" s="9">
        <v>0.17599999999999999</v>
      </c>
    </row>
    <row r="405" spans="1:4">
      <c r="A405">
        <v>162</v>
      </c>
      <c r="B405">
        <v>110</v>
      </c>
      <c r="C405">
        <v>401</v>
      </c>
      <c r="D405" s="9">
        <v>0.17599999999999999</v>
      </c>
    </row>
    <row r="406" spans="1:4">
      <c r="A406">
        <v>237</v>
      </c>
      <c r="B406">
        <v>110</v>
      </c>
      <c r="C406">
        <v>401</v>
      </c>
      <c r="D406" s="9">
        <v>0.17599999999999999</v>
      </c>
    </row>
    <row r="407" spans="1:4">
      <c r="A407">
        <v>240</v>
      </c>
      <c r="B407">
        <v>110</v>
      </c>
      <c r="C407">
        <v>401</v>
      </c>
      <c r="D407" s="9">
        <v>0.17599999999999999</v>
      </c>
    </row>
    <row r="408" spans="1:4">
      <c r="A408">
        <v>247</v>
      </c>
      <c r="B408">
        <v>110</v>
      </c>
      <c r="C408">
        <v>401</v>
      </c>
      <c r="D408" s="9">
        <v>0.17599999999999999</v>
      </c>
    </row>
    <row r="409" spans="1:4">
      <c r="A409">
        <v>274</v>
      </c>
      <c r="B409">
        <v>110</v>
      </c>
      <c r="C409">
        <v>401</v>
      </c>
      <c r="D409" s="9">
        <v>0.17599999999999999</v>
      </c>
    </row>
    <row r="410" spans="1:4">
      <c r="A410">
        <v>298</v>
      </c>
      <c r="B410">
        <v>110</v>
      </c>
      <c r="C410">
        <v>401</v>
      </c>
      <c r="D410" s="9">
        <v>0.17599999999999999</v>
      </c>
    </row>
    <row r="411" spans="1:4">
      <c r="A411">
        <v>379</v>
      </c>
      <c r="B411">
        <v>110</v>
      </c>
      <c r="C411">
        <v>401</v>
      </c>
      <c r="D411" s="9">
        <v>0.17599999999999999</v>
      </c>
    </row>
    <row r="412" spans="1:4">
      <c r="A412">
        <v>381</v>
      </c>
      <c r="B412">
        <v>110</v>
      </c>
      <c r="C412">
        <v>401</v>
      </c>
      <c r="D412" s="9">
        <v>0.17599999999999999</v>
      </c>
    </row>
    <row r="413" spans="1:4">
      <c r="A413">
        <v>399</v>
      </c>
      <c r="B413">
        <v>110</v>
      </c>
      <c r="C413">
        <v>401</v>
      </c>
      <c r="D413" s="9">
        <v>0.17599999999999999</v>
      </c>
    </row>
    <row r="414" spans="1:4">
      <c r="A414">
        <v>171</v>
      </c>
      <c r="B414">
        <v>109</v>
      </c>
      <c r="C414">
        <v>413</v>
      </c>
      <c r="D414" s="9">
        <v>0.154</v>
      </c>
    </row>
    <row r="415" spans="1:4">
      <c r="A415">
        <v>184</v>
      </c>
      <c r="B415">
        <v>109</v>
      </c>
      <c r="C415">
        <v>413</v>
      </c>
      <c r="D415" s="9">
        <v>0.154</v>
      </c>
    </row>
    <row r="416" spans="1:4">
      <c r="A416">
        <v>190</v>
      </c>
      <c r="B416">
        <v>109</v>
      </c>
      <c r="C416">
        <v>413</v>
      </c>
      <c r="D416" s="9">
        <v>0.154</v>
      </c>
    </row>
    <row r="417" spans="1:4">
      <c r="A417">
        <v>222</v>
      </c>
      <c r="B417">
        <v>109</v>
      </c>
      <c r="C417">
        <v>413</v>
      </c>
      <c r="D417" s="9">
        <v>0.154</v>
      </c>
    </row>
    <row r="418" spans="1:4">
      <c r="A418">
        <v>243</v>
      </c>
      <c r="B418">
        <v>109</v>
      </c>
      <c r="C418">
        <v>413</v>
      </c>
      <c r="D418" s="9">
        <v>0.154</v>
      </c>
    </row>
    <row r="419" spans="1:4">
      <c r="A419">
        <v>278</v>
      </c>
      <c r="B419">
        <v>109</v>
      </c>
      <c r="C419">
        <v>413</v>
      </c>
      <c r="D419" s="9">
        <v>0.154</v>
      </c>
    </row>
    <row r="420" spans="1:4">
      <c r="A420">
        <v>344</v>
      </c>
      <c r="B420">
        <v>109</v>
      </c>
      <c r="C420">
        <v>413</v>
      </c>
      <c r="D420" s="9">
        <v>0.154</v>
      </c>
    </row>
    <row r="421" spans="1:4">
      <c r="A421">
        <v>354</v>
      </c>
      <c r="B421">
        <v>109</v>
      </c>
      <c r="C421">
        <v>413</v>
      </c>
      <c r="D421" s="9">
        <v>0.154</v>
      </c>
    </row>
    <row r="422" spans="1:4">
      <c r="A422">
        <v>374</v>
      </c>
      <c r="B422">
        <v>109</v>
      </c>
      <c r="C422">
        <v>413</v>
      </c>
      <c r="D422" s="9">
        <v>0.154</v>
      </c>
    </row>
    <row r="423" spans="1:4">
      <c r="A423">
        <v>408</v>
      </c>
      <c r="B423">
        <v>109</v>
      </c>
      <c r="C423">
        <v>413</v>
      </c>
      <c r="D423" s="9">
        <v>0.154</v>
      </c>
    </row>
    <row r="424" spans="1:4">
      <c r="A424">
        <v>468</v>
      </c>
      <c r="B424">
        <v>109</v>
      </c>
      <c r="C424">
        <v>413</v>
      </c>
      <c r="D424" s="9">
        <v>0.154</v>
      </c>
    </row>
    <row r="425" spans="1:4">
      <c r="A425">
        <v>39</v>
      </c>
      <c r="B425">
        <v>108</v>
      </c>
      <c r="C425">
        <v>424</v>
      </c>
      <c r="D425" s="9">
        <v>0.13800000000000001</v>
      </c>
    </row>
    <row r="426" spans="1:4">
      <c r="A426">
        <v>168</v>
      </c>
      <c r="B426">
        <v>108</v>
      </c>
      <c r="C426">
        <v>424</v>
      </c>
      <c r="D426" s="9">
        <v>0.13800000000000001</v>
      </c>
    </row>
    <row r="427" spans="1:4">
      <c r="A427">
        <v>251</v>
      </c>
      <c r="B427">
        <v>108</v>
      </c>
      <c r="C427">
        <v>424</v>
      </c>
      <c r="D427" s="9">
        <v>0.13800000000000001</v>
      </c>
    </row>
    <row r="428" spans="1:4">
      <c r="A428">
        <v>252</v>
      </c>
      <c r="B428">
        <v>108</v>
      </c>
      <c r="C428">
        <v>424</v>
      </c>
      <c r="D428" s="9">
        <v>0.13800000000000001</v>
      </c>
    </row>
    <row r="429" spans="1:4">
      <c r="A429">
        <v>261</v>
      </c>
      <c r="B429">
        <v>108</v>
      </c>
      <c r="C429">
        <v>424</v>
      </c>
      <c r="D429" s="9">
        <v>0.13800000000000001</v>
      </c>
    </row>
    <row r="430" spans="1:4">
      <c r="A430">
        <v>285</v>
      </c>
      <c r="B430">
        <v>108</v>
      </c>
      <c r="C430">
        <v>424</v>
      </c>
      <c r="D430" s="9">
        <v>0.13800000000000001</v>
      </c>
    </row>
    <row r="431" spans="1:4">
      <c r="A431">
        <v>428</v>
      </c>
      <c r="B431">
        <v>108</v>
      </c>
      <c r="C431">
        <v>424</v>
      </c>
      <c r="D431" s="9">
        <v>0.13800000000000001</v>
      </c>
    </row>
    <row r="432" spans="1:4">
      <c r="A432">
        <v>487</v>
      </c>
      <c r="B432">
        <v>108</v>
      </c>
      <c r="C432">
        <v>424</v>
      </c>
      <c r="D432" s="9">
        <v>0.13800000000000001</v>
      </c>
    </row>
    <row r="433" spans="1:4">
      <c r="A433">
        <v>25</v>
      </c>
      <c r="B433">
        <v>107</v>
      </c>
      <c r="C433">
        <v>432</v>
      </c>
      <c r="D433" s="9">
        <v>0.126</v>
      </c>
    </row>
    <row r="434" spans="1:4">
      <c r="A434">
        <v>170</v>
      </c>
      <c r="B434">
        <v>107</v>
      </c>
      <c r="C434">
        <v>432</v>
      </c>
      <c r="D434" s="9">
        <v>0.126</v>
      </c>
    </row>
    <row r="435" spans="1:4">
      <c r="A435">
        <v>200</v>
      </c>
      <c r="B435">
        <v>107</v>
      </c>
      <c r="C435">
        <v>432</v>
      </c>
      <c r="D435" s="9">
        <v>0.126</v>
      </c>
    </row>
    <row r="436" spans="1:4">
      <c r="A436">
        <v>224</v>
      </c>
      <c r="B436">
        <v>107</v>
      </c>
      <c r="C436">
        <v>432</v>
      </c>
      <c r="D436" s="9">
        <v>0.126</v>
      </c>
    </row>
    <row r="437" spans="1:4">
      <c r="A437">
        <v>287</v>
      </c>
      <c r="B437">
        <v>107</v>
      </c>
      <c r="C437">
        <v>432</v>
      </c>
      <c r="D437" s="9">
        <v>0.126</v>
      </c>
    </row>
    <row r="438" spans="1:4">
      <c r="A438">
        <v>361</v>
      </c>
      <c r="B438">
        <v>107</v>
      </c>
      <c r="C438">
        <v>432</v>
      </c>
      <c r="D438" s="9">
        <v>0.126</v>
      </c>
    </row>
    <row r="439" spans="1:4">
      <c r="A439">
        <v>179</v>
      </c>
      <c r="B439">
        <v>106</v>
      </c>
      <c r="C439">
        <v>438</v>
      </c>
      <c r="D439" s="9">
        <v>0.114</v>
      </c>
    </row>
    <row r="440" spans="1:4">
      <c r="A440">
        <v>196</v>
      </c>
      <c r="B440">
        <v>106</v>
      </c>
      <c r="C440">
        <v>438</v>
      </c>
      <c r="D440" s="9">
        <v>0.114</v>
      </c>
    </row>
    <row r="441" spans="1:4">
      <c r="A441">
        <v>205</v>
      </c>
      <c r="B441">
        <v>106</v>
      </c>
      <c r="C441">
        <v>438</v>
      </c>
      <c r="D441" s="9">
        <v>0.114</v>
      </c>
    </row>
    <row r="442" spans="1:4">
      <c r="A442">
        <v>212</v>
      </c>
      <c r="B442">
        <v>106</v>
      </c>
      <c r="C442">
        <v>438</v>
      </c>
      <c r="D442" s="9">
        <v>0.114</v>
      </c>
    </row>
    <row r="443" spans="1:4">
      <c r="A443">
        <v>300</v>
      </c>
      <c r="B443">
        <v>106</v>
      </c>
      <c r="C443">
        <v>438</v>
      </c>
      <c r="D443" s="9">
        <v>0.114</v>
      </c>
    </row>
    <row r="444" spans="1:4">
      <c r="A444">
        <v>387</v>
      </c>
      <c r="B444">
        <v>106</v>
      </c>
      <c r="C444">
        <v>438</v>
      </c>
      <c r="D444" s="9">
        <v>0.114</v>
      </c>
    </row>
    <row r="445" spans="1:4">
      <c r="A445">
        <v>233</v>
      </c>
      <c r="B445">
        <v>105</v>
      </c>
      <c r="C445">
        <v>444</v>
      </c>
      <c r="D445" s="9">
        <v>0.108</v>
      </c>
    </row>
    <row r="446" spans="1:4">
      <c r="A446">
        <v>265</v>
      </c>
      <c r="B446">
        <v>105</v>
      </c>
      <c r="C446">
        <v>444</v>
      </c>
      <c r="D446" s="9">
        <v>0.108</v>
      </c>
    </row>
    <row r="447" spans="1:4">
      <c r="A447">
        <v>454</v>
      </c>
      <c r="B447">
        <v>105</v>
      </c>
      <c r="C447">
        <v>444</v>
      </c>
      <c r="D447" s="9">
        <v>0.108</v>
      </c>
    </row>
    <row r="448" spans="1:4">
      <c r="A448">
        <v>166</v>
      </c>
      <c r="B448">
        <v>104</v>
      </c>
      <c r="C448">
        <v>447</v>
      </c>
      <c r="D448" s="9">
        <v>0.104</v>
      </c>
    </row>
    <row r="449" spans="1:4">
      <c r="A449">
        <v>334</v>
      </c>
      <c r="B449">
        <v>104</v>
      </c>
      <c r="C449">
        <v>447</v>
      </c>
      <c r="D449" s="9">
        <v>0.104</v>
      </c>
    </row>
    <row r="450" spans="1:4">
      <c r="A450">
        <v>169</v>
      </c>
      <c r="B450">
        <v>103</v>
      </c>
      <c r="C450">
        <v>449</v>
      </c>
      <c r="D450" s="9">
        <v>8.7999999999999995E-2</v>
      </c>
    </row>
    <row r="451" spans="1:4">
      <c r="A451">
        <v>203</v>
      </c>
      <c r="B451">
        <v>103</v>
      </c>
      <c r="C451">
        <v>449</v>
      </c>
      <c r="D451" s="9">
        <v>8.7999999999999995E-2</v>
      </c>
    </row>
    <row r="452" spans="1:4">
      <c r="A452">
        <v>218</v>
      </c>
      <c r="B452">
        <v>103</v>
      </c>
      <c r="C452">
        <v>449</v>
      </c>
      <c r="D452" s="9">
        <v>8.7999999999999995E-2</v>
      </c>
    </row>
    <row r="453" spans="1:4">
      <c r="A453">
        <v>312</v>
      </c>
      <c r="B453">
        <v>103</v>
      </c>
      <c r="C453">
        <v>449</v>
      </c>
      <c r="D453" s="9">
        <v>8.7999999999999995E-2</v>
      </c>
    </row>
    <row r="454" spans="1:4">
      <c r="A454">
        <v>316</v>
      </c>
      <c r="B454">
        <v>103</v>
      </c>
      <c r="C454">
        <v>449</v>
      </c>
      <c r="D454" s="9">
        <v>8.7999999999999995E-2</v>
      </c>
    </row>
    <row r="455" spans="1:4">
      <c r="A455">
        <v>326</v>
      </c>
      <c r="B455">
        <v>103</v>
      </c>
      <c r="C455">
        <v>449</v>
      </c>
      <c r="D455" s="9">
        <v>8.7999999999999995E-2</v>
      </c>
    </row>
    <row r="456" spans="1:4">
      <c r="A456">
        <v>458</v>
      </c>
      <c r="B456">
        <v>103</v>
      </c>
      <c r="C456">
        <v>449</v>
      </c>
      <c r="D456" s="9">
        <v>8.7999999999999995E-2</v>
      </c>
    </row>
    <row r="457" spans="1:4">
      <c r="A457">
        <v>484</v>
      </c>
      <c r="B457">
        <v>103</v>
      </c>
      <c r="C457">
        <v>449</v>
      </c>
      <c r="D457" s="9">
        <v>8.7999999999999995E-2</v>
      </c>
    </row>
    <row r="458" spans="1:4">
      <c r="A458">
        <v>7</v>
      </c>
      <c r="B458">
        <v>102</v>
      </c>
      <c r="C458">
        <v>457</v>
      </c>
      <c r="D458" s="9">
        <v>7.5999999999999998E-2</v>
      </c>
    </row>
    <row r="459" spans="1:4">
      <c r="A459">
        <v>67</v>
      </c>
      <c r="B459">
        <v>102</v>
      </c>
      <c r="C459">
        <v>457</v>
      </c>
      <c r="D459" s="9">
        <v>7.5999999999999998E-2</v>
      </c>
    </row>
    <row r="460" spans="1:4">
      <c r="A460">
        <v>188</v>
      </c>
      <c r="B460">
        <v>102</v>
      </c>
      <c r="C460">
        <v>457</v>
      </c>
      <c r="D460" s="9">
        <v>7.5999999999999998E-2</v>
      </c>
    </row>
    <row r="461" spans="1:4">
      <c r="A461">
        <v>217</v>
      </c>
      <c r="B461">
        <v>102</v>
      </c>
      <c r="C461">
        <v>457</v>
      </c>
      <c r="D461" s="9">
        <v>7.5999999999999998E-2</v>
      </c>
    </row>
    <row r="462" spans="1:4">
      <c r="A462">
        <v>219</v>
      </c>
      <c r="B462">
        <v>102</v>
      </c>
      <c r="C462">
        <v>457</v>
      </c>
      <c r="D462" s="9">
        <v>7.5999999999999998E-2</v>
      </c>
    </row>
    <row r="463" spans="1:4">
      <c r="A463">
        <v>221</v>
      </c>
      <c r="B463">
        <v>102</v>
      </c>
      <c r="C463">
        <v>457</v>
      </c>
      <c r="D463" s="9">
        <v>7.5999999999999998E-2</v>
      </c>
    </row>
    <row r="464" spans="1:4">
      <c r="A464">
        <v>101</v>
      </c>
      <c r="B464">
        <v>101</v>
      </c>
      <c r="C464">
        <v>463</v>
      </c>
      <c r="D464" s="9">
        <v>6.4000000000000001E-2</v>
      </c>
    </row>
    <row r="465" spans="1:4">
      <c r="A465">
        <v>161</v>
      </c>
      <c r="B465">
        <v>101</v>
      </c>
      <c r="C465">
        <v>463</v>
      </c>
      <c r="D465" s="9">
        <v>6.4000000000000001E-2</v>
      </c>
    </row>
    <row r="466" spans="1:4">
      <c r="A466">
        <v>215</v>
      </c>
      <c r="B466">
        <v>101</v>
      </c>
      <c r="C466">
        <v>463</v>
      </c>
      <c r="D466" s="9">
        <v>6.4000000000000001E-2</v>
      </c>
    </row>
    <row r="467" spans="1:4">
      <c r="A467">
        <v>433</v>
      </c>
      <c r="B467">
        <v>101</v>
      </c>
      <c r="C467">
        <v>463</v>
      </c>
      <c r="D467" s="9">
        <v>6.4000000000000001E-2</v>
      </c>
    </row>
    <row r="468" spans="1:4">
      <c r="A468">
        <v>444</v>
      </c>
      <c r="B468">
        <v>101</v>
      </c>
      <c r="C468">
        <v>463</v>
      </c>
      <c r="D468" s="9">
        <v>6.4000000000000001E-2</v>
      </c>
    </row>
    <row r="469" spans="1:4">
      <c r="A469">
        <v>469</v>
      </c>
      <c r="B469">
        <v>101</v>
      </c>
      <c r="C469">
        <v>463</v>
      </c>
      <c r="D469" s="9">
        <v>6.4000000000000001E-2</v>
      </c>
    </row>
    <row r="470" spans="1:4">
      <c r="A470">
        <v>197</v>
      </c>
      <c r="B470">
        <v>100</v>
      </c>
      <c r="C470">
        <v>469</v>
      </c>
      <c r="D470" s="9">
        <v>5.6000000000000001E-2</v>
      </c>
    </row>
    <row r="471" spans="1:4">
      <c r="A471">
        <v>249</v>
      </c>
      <c r="B471">
        <v>100</v>
      </c>
      <c r="C471">
        <v>469</v>
      </c>
      <c r="D471" s="9">
        <v>5.6000000000000001E-2</v>
      </c>
    </row>
    <row r="472" spans="1:4">
      <c r="A472">
        <v>362</v>
      </c>
      <c r="B472">
        <v>100</v>
      </c>
      <c r="C472">
        <v>469</v>
      </c>
      <c r="D472" s="9">
        <v>5.6000000000000001E-2</v>
      </c>
    </row>
    <row r="473" spans="1:4">
      <c r="A473">
        <v>442</v>
      </c>
      <c r="B473">
        <v>100</v>
      </c>
      <c r="C473">
        <v>469</v>
      </c>
      <c r="D473" s="9">
        <v>5.6000000000000001E-2</v>
      </c>
    </row>
    <row r="474" spans="1:4">
      <c r="A474">
        <v>18</v>
      </c>
      <c r="B474">
        <v>99</v>
      </c>
      <c r="C474">
        <v>473</v>
      </c>
      <c r="D474" s="9">
        <v>4.5999999999999999E-2</v>
      </c>
    </row>
    <row r="475" spans="1:4">
      <c r="A475">
        <v>150</v>
      </c>
      <c r="B475">
        <v>99</v>
      </c>
      <c r="C475">
        <v>473</v>
      </c>
      <c r="D475" s="9">
        <v>4.5999999999999999E-2</v>
      </c>
    </row>
    <row r="476" spans="1:4">
      <c r="A476">
        <v>181</v>
      </c>
      <c r="B476">
        <v>99</v>
      </c>
      <c r="C476">
        <v>473</v>
      </c>
      <c r="D476" s="9">
        <v>4.5999999999999999E-2</v>
      </c>
    </row>
    <row r="477" spans="1:4">
      <c r="A477">
        <v>216</v>
      </c>
      <c r="B477">
        <v>99</v>
      </c>
      <c r="C477">
        <v>473</v>
      </c>
      <c r="D477" s="9">
        <v>4.5999999999999999E-2</v>
      </c>
    </row>
    <row r="478" spans="1:4">
      <c r="A478">
        <v>259</v>
      </c>
      <c r="B478">
        <v>99</v>
      </c>
      <c r="C478">
        <v>473</v>
      </c>
      <c r="D478" s="9">
        <v>4.5999999999999999E-2</v>
      </c>
    </row>
    <row r="479" spans="1:4">
      <c r="A479">
        <v>223</v>
      </c>
      <c r="B479">
        <v>98</v>
      </c>
      <c r="C479">
        <v>478</v>
      </c>
      <c r="D479" s="9">
        <v>3.7999999999999999E-2</v>
      </c>
    </row>
    <row r="480" spans="1:4">
      <c r="A480">
        <v>267</v>
      </c>
      <c r="B480">
        <v>98</v>
      </c>
      <c r="C480">
        <v>478</v>
      </c>
      <c r="D480" s="9">
        <v>3.7999999999999999E-2</v>
      </c>
    </row>
    <row r="481" spans="1:4">
      <c r="A481">
        <v>303</v>
      </c>
      <c r="B481">
        <v>98</v>
      </c>
      <c r="C481">
        <v>478</v>
      </c>
      <c r="D481" s="9">
        <v>3.7999999999999999E-2</v>
      </c>
    </row>
    <row r="482" spans="1:4">
      <c r="A482">
        <v>392</v>
      </c>
      <c r="B482">
        <v>98</v>
      </c>
      <c r="C482">
        <v>478</v>
      </c>
      <c r="D482" s="9">
        <v>3.7999999999999999E-2</v>
      </c>
    </row>
    <row r="483" spans="1:4">
      <c r="A483">
        <v>426</v>
      </c>
      <c r="B483">
        <v>97</v>
      </c>
      <c r="C483">
        <v>482</v>
      </c>
      <c r="D483" s="9">
        <v>3.5999999999999997E-2</v>
      </c>
    </row>
    <row r="484" spans="1:4">
      <c r="A484">
        <v>71</v>
      </c>
      <c r="B484">
        <v>96</v>
      </c>
      <c r="C484">
        <v>483</v>
      </c>
      <c r="D484" s="9">
        <v>2.8000000000000001E-2</v>
      </c>
    </row>
    <row r="485" spans="1:4">
      <c r="A485">
        <v>165</v>
      </c>
      <c r="B485">
        <v>96</v>
      </c>
      <c r="C485">
        <v>483</v>
      </c>
      <c r="D485" s="9">
        <v>2.8000000000000001E-2</v>
      </c>
    </row>
    <row r="486" spans="1:4">
      <c r="A486">
        <v>441</v>
      </c>
      <c r="B486">
        <v>96</v>
      </c>
      <c r="C486">
        <v>483</v>
      </c>
      <c r="D486" s="9">
        <v>2.8000000000000001E-2</v>
      </c>
    </row>
    <row r="487" spans="1:4">
      <c r="A487">
        <v>464</v>
      </c>
      <c r="B487">
        <v>96</v>
      </c>
      <c r="C487">
        <v>483</v>
      </c>
      <c r="D487" s="9">
        <v>2.8000000000000001E-2</v>
      </c>
    </row>
    <row r="488" spans="1:4">
      <c r="A488">
        <v>284</v>
      </c>
      <c r="B488">
        <v>95</v>
      </c>
      <c r="C488">
        <v>487</v>
      </c>
      <c r="D488" s="9">
        <v>2.5999999999999999E-2</v>
      </c>
    </row>
    <row r="489" spans="1:4">
      <c r="A489">
        <v>185</v>
      </c>
      <c r="B489">
        <v>94</v>
      </c>
      <c r="C489">
        <v>488</v>
      </c>
      <c r="D489" s="9">
        <v>2.1999999999999999E-2</v>
      </c>
    </row>
    <row r="490" spans="1:4">
      <c r="A490">
        <v>465</v>
      </c>
      <c r="B490">
        <v>94</v>
      </c>
      <c r="C490">
        <v>488</v>
      </c>
      <c r="D490" s="9">
        <v>2.1999999999999999E-2</v>
      </c>
    </row>
    <row r="491" spans="1:4">
      <c r="A491">
        <v>59</v>
      </c>
      <c r="B491">
        <v>93</v>
      </c>
      <c r="C491">
        <v>490</v>
      </c>
      <c r="D491" s="9">
        <v>1.7999999999999999E-2</v>
      </c>
    </row>
    <row r="492" spans="1:4">
      <c r="A492">
        <v>337</v>
      </c>
      <c r="B492">
        <v>93</v>
      </c>
      <c r="C492">
        <v>490</v>
      </c>
      <c r="D492" s="9">
        <v>1.7999999999999999E-2</v>
      </c>
    </row>
    <row r="493" spans="1:4">
      <c r="A493">
        <v>163</v>
      </c>
      <c r="B493">
        <v>92</v>
      </c>
      <c r="C493">
        <v>492</v>
      </c>
      <c r="D493" s="9">
        <v>1.2E-2</v>
      </c>
    </row>
    <row r="494" spans="1:4">
      <c r="A494">
        <v>195</v>
      </c>
      <c r="B494">
        <v>92</v>
      </c>
      <c r="C494">
        <v>492</v>
      </c>
      <c r="D494" s="9">
        <v>1.2E-2</v>
      </c>
    </row>
    <row r="495" spans="1:4">
      <c r="A495">
        <v>258</v>
      </c>
      <c r="B495">
        <v>92</v>
      </c>
      <c r="C495">
        <v>492</v>
      </c>
      <c r="D495" s="9">
        <v>1.2E-2</v>
      </c>
    </row>
    <row r="496" spans="1:4">
      <c r="A496">
        <v>48</v>
      </c>
      <c r="B496">
        <v>91</v>
      </c>
      <c r="C496">
        <v>495</v>
      </c>
      <c r="D496" s="9">
        <v>8.0000000000000002E-3</v>
      </c>
    </row>
    <row r="497" spans="1:4">
      <c r="A497">
        <v>102</v>
      </c>
      <c r="B497">
        <v>91</v>
      </c>
      <c r="C497">
        <v>495</v>
      </c>
      <c r="D497" s="9">
        <v>8.0000000000000002E-3</v>
      </c>
    </row>
    <row r="498" spans="1:4">
      <c r="A498">
        <v>29</v>
      </c>
      <c r="B498">
        <v>90</v>
      </c>
      <c r="C498">
        <v>497</v>
      </c>
      <c r="D498" s="9">
        <v>6.0000000000000001E-3</v>
      </c>
    </row>
    <row r="499" spans="1:4">
      <c r="A499">
        <v>164</v>
      </c>
      <c r="B499">
        <v>89</v>
      </c>
      <c r="C499">
        <v>498</v>
      </c>
      <c r="D499" s="9">
        <v>4.0000000000000001E-3</v>
      </c>
    </row>
    <row r="500" spans="1:4">
      <c r="A500">
        <v>232</v>
      </c>
      <c r="B500">
        <v>88</v>
      </c>
      <c r="C500">
        <v>499</v>
      </c>
      <c r="D500" s="9">
        <v>2E-3</v>
      </c>
    </row>
    <row r="501" spans="1:4" ht="14.25" thickBot="1">
      <c r="A501" s="6">
        <v>324</v>
      </c>
      <c r="B501" s="6">
        <v>86</v>
      </c>
      <c r="C501" s="6">
        <v>500</v>
      </c>
      <c r="D501" s="10">
        <v>0</v>
      </c>
    </row>
  </sheetData>
  <sortState xmlns:xlrd2="http://schemas.microsoft.com/office/spreadsheetml/2017/richdata2" ref="A2:D501">
    <sortCondition ref="C3"/>
  </sortState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zoomScaleNormal="100" workbookViewId="0">
      <selection activeCell="K12" sqref="K12"/>
    </sheetView>
  </sheetViews>
  <sheetFormatPr defaultRowHeight="13.5"/>
  <sheetData/>
  <phoneticPr fontId="2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"/>
  <sheetViews>
    <sheetView workbookViewId="0">
      <selection activeCell="D4" sqref="D4"/>
    </sheetView>
  </sheetViews>
  <sheetFormatPr defaultRowHeight="13.5"/>
  <cols>
    <col min="1" max="1" width="11" bestFit="1" customWidth="1"/>
    <col min="2" max="2" width="11.625" bestFit="1" customWidth="1"/>
    <col min="3" max="3" width="11" bestFit="1" customWidth="1"/>
  </cols>
  <sheetData>
    <row r="1" spans="1:3" ht="40.5">
      <c r="A1" s="7"/>
      <c r="B1" s="16" t="s">
        <v>141</v>
      </c>
      <c r="C1" s="16" t="s">
        <v>142</v>
      </c>
    </row>
    <row r="2" spans="1:3" ht="27">
      <c r="A2" s="40" t="s">
        <v>141</v>
      </c>
      <c r="B2">
        <v>1</v>
      </c>
    </row>
    <row r="3" spans="1:3" ht="41.25" thickBot="1">
      <c r="A3" s="41" t="s">
        <v>142</v>
      </c>
      <c r="B3" s="6">
        <v>0.30494249000148277</v>
      </c>
      <c r="C3" s="6">
        <v>1</v>
      </c>
    </row>
  </sheetData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524"/>
  <sheetViews>
    <sheetView workbookViewId="0">
      <selection activeCell="D6" sqref="D6"/>
    </sheetView>
  </sheetViews>
  <sheetFormatPr defaultRowHeight="13.5"/>
  <cols>
    <col min="1" max="1" width="11" bestFit="1" customWidth="1"/>
    <col min="2" max="2" width="7.5" bestFit="1" customWidth="1"/>
    <col min="3" max="3" width="10.5" bestFit="1" customWidth="1"/>
    <col min="4" max="4" width="9.5" bestFit="1" customWidth="1"/>
    <col min="5" max="6" width="11.625" bestFit="1" customWidth="1"/>
    <col min="7" max="7" width="8.875" bestFit="1" customWidth="1"/>
    <col min="8" max="9" width="10.25" bestFit="1" customWidth="1"/>
  </cols>
  <sheetData>
    <row r="1" spans="1:9">
      <c r="A1" t="s">
        <v>47</v>
      </c>
    </row>
    <row r="2" spans="1:9" ht="14.25" thickBot="1"/>
    <row r="3" spans="1:9">
      <c r="A3" s="8" t="s">
        <v>48</v>
      </c>
      <c r="B3" s="8"/>
    </row>
    <row r="4" spans="1:9">
      <c r="A4" t="s">
        <v>49</v>
      </c>
      <c r="B4" s="17">
        <v>0.30494249000148282</v>
      </c>
    </row>
    <row r="5" spans="1:9">
      <c r="A5" t="s">
        <v>50</v>
      </c>
      <c r="B5" s="17">
        <v>9.2989922208304446E-2</v>
      </c>
    </row>
    <row r="6" spans="1:9">
      <c r="A6" t="s">
        <v>51</v>
      </c>
      <c r="B6" s="17">
        <v>9.116861683121269E-2</v>
      </c>
    </row>
    <row r="7" spans="1:9">
      <c r="A7" t="s">
        <v>8</v>
      </c>
      <c r="B7" s="17">
        <v>17.371997832221773</v>
      </c>
    </row>
    <row r="8" spans="1:9" ht="14.25" thickBot="1">
      <c r="A8" s="6" t="s">
        <v>52</v>
      </c>
      <c r="B8" s="6">
        <v>500</v>
      </c>
    </row>
    <row r="10" spans="1:9" ht="14.25" thickBot="1">
      <c r="A10" t="s">
        <v>53</v>
      </c>
    </row>
    <row r="11" spans="1:9" ht="27">
      <c r="A11" s="7"/>
      <c r="B11" s="7" t="s">
        <v>57</v>
      </c>
      <c r="C11" s="7" t="s">
        <v>58</v>
      </c>
      <c r="D11" s="7" t="s">
        <v>12</v>
      </c>
      <c r="E11" s="16" t="s">
        <v>69</v>
      </c>
      <c r="F11" s="7" t="s">
        <v>60</v>
      </c>
    </row>
    <row r="12" spans="1:9">
      <c r="A12" t="s">
        <v>54</v>
      </c>
      <c r="B12">
        <v>1</v>
      </c>
      <c r="C12" s="14">
        <v>15408.226276006579</v>
      </c>
      <c r="D12" s="14">
        <v>15408.226276006579</v>
      </c>
      <c r="E12" s="14">
        <v>51.056743903534624</v>
      </c>
      <c r="F12" s="12">
        <v>3.2078196914661075E-12</v>
      </c>
    </row>
    <row r="13" spans="1:9">
      <c r="A13" t="s">
        <v>55</v>
      </c>
      <c r="B13">
        <v>498</v>
      </c>
      <c r="C13" s="14">
        <v>150289.58172399356</v>
      </c>
      <c r="D13" s="14">
        <v>301.78630868271796</v>
      </c>
      <c r="E13" s="14"/>
    </row>
    <row r="14" spans="1:9" ht="14.25" thickBot="1">
      <c r="A14" s="6" t="s">
        <v>18</v>
      </c>
      <c r="B14" s="6">
        <v>499</v>
      </c>
      <c r="C14" s="15">
        <v>165697.80800000014</v>
      </c>
      <c r="D14" s="15"/>
      <c r="E14" s="15"/>
      <c r="F14" s="6"/>
    </row>
    <row r="15" spans="1:9" ht="14.25" thickBot="1"/>
    <row r="16" spans="1:9">
      <c r="A16" s="7"/>
      <c r="B16" s="7" t="s">
        <v>61</v>
      </c>
      <c r="C16" s="7" t="s">
        <v>8</v>
      </c>
      <c r="D16" s="7" t="s">
        <v>62</v>
      </c>
      <c r="E16" s="7" t="s">
        <v>63</v>
      </c>
      <c r="F16" s="7" t="s">
        <v>64</v>
      </c>
      <c r="G16" s="7" t="s">
        <v>65</v>
      </c>
      <c r="H16" s="7" t="s">
        <v>66</v>
      </c>
      <c r="I16" s="7" t="s">
        <v>67</v>
      </c>
    </row>
    <row r="17" spans="1:9">
      <c r="A17" t="s">
        <v>56</v>
      </c>
      <c r="B17" s="17">
        <v>78.197037514125583</v>
      </c>
      <c r="C17" s="17">
        <v>6.856228048788382</v>
      </c>
      <c r="D17" s="17">
        <v>11.405256207594261</v>
      </c>
      <c r="E17" s="12">
        <v>6.2538619385208727E-27</v>
      </c>
      <c r="F17" s="14">
        <v>64.726338990557281</v>
      </c>
      <c r="G17" s="14">
        <v>91.667736037693885</v>
      </c>
      <c r="H17" s="14">
        <v>64.726338990557281</v>
      </c>
      <c r="I17" s="14">
        <v>91.667736037693885</v>
      </c>
    </row>
    <row r="18" spans="1:9" ht="14.25" thickBot="1">
      <c r="A18" s="6" t="s">
        <v>68</v>
      </c>
      <c r="B18" s="18">
        <v>0.59682139467948037</v>
      </c>
      <c r="C18" s="18">
        <v>8.35252580183585E-2</v>
      </c>
      <c r="D18" s="18">
        <v>7.1454001919790722</v>
      </c>
      <c r="E18" s="13">
        <v>3.2078196914663038E-12</v>
      </c>
      <c r="F18" s="15">
        <v>0.43271606418841019</v>
      </c>
      <c r="G18" s="15">
        <v>0.76092672517055049</v>
      </c>
      <c r="H18" s="15">
        <v>0.43271606418841019</v>
      </c>
      <c r="I18" s="15">
        <v>0.76092672517055049</v>
      </c>
    </row>
    <row r="24" spans="1:9">
      <c r="A24" s="11"/>
      <c r="B24" s="11"/>
      <c r="C24" s="11"/>
    </row>
    <row r="524" spans="1:3" ht="14.25" thickBot="1">
      <c r="A524" s="6"/>
      <c r="B524" s="6"/>
      <c r="C524" s="6"/>
    </row>
  </sheetData>
  <phoneticPr fontId="2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E16"/>
  <sheetViews>
    <sheetView zoomScaleNormal="100" workbookViewId="0">
      <selection activeCell="H11" sqref="H11"/>
    </sheetView>
  </sheetViews>
  <sheetFormatPr defaultRowHeight="13.5"/>
  <cols>
    <col min="1" max="1" width="20.625" customWidth="1"/>
    <col min="2" max="2" width="11.125" customWidth="1"/>
    <col min="3" max="3" width="11.5" bestFit="1" customWidth="1"/>
    <col min="4" max="4" width="8.375" bestFit="1" customWidth="1"/>
    <col min="5" max="5" width="6.875" bestFit="1" customWidth="1"/>
    <col min="6" max="7" width="4.875" customWidth="1"/>
    <col min="8" max="8" width="7.625" customWidth="1"/>
    <col min="9" max="9" width="5.75" customWidth="1"/>
  </cols>
  <sheetData>
    <row r="3" spans="1:5">
      <c r="A3" s="42" t="s">
        <v>145</v>
      </c>
      <c r="B3" s="42" t="s">
        <v>143</v>
      </c>
    </row>
    <row r="4" spans="1:5">
      <c r="A4" s="42" t="s">
        <v>144</v>
      </c>
      <c r="B4">
        <v>1</v>
      </c>
      <c r="C4">
        <v>2</v>
      </c>
      <c r="D4">
        <v>3</v>
      </c>
      <c r="E4" t="s">
        <v>70</v>
      </c>
    </row>
    <row r="5" spans="1:5">
      <c r="A5" s="43">
        <v>0</v>
      </c>
      <c r="B5">
        <v>234</v>
      </c>
      <c r="C5">
        <v>122</v>
      </c>
      <c r="D5">
        <v>69</v>
      </c>
      <c r="E5">
        <v>425</v>
      </c>
    </row>
    <row r="6" spans="1:5">
      <c r="A6" s="43">
        <v>1</v>
      </c>
      <c r="B6">
        <v>22</v>
      </c>
      <c r="C6">
        <v>23</v>
      </c>
      <c r="D6">
        <v>30</v>
      </c>
      <c r="E6">
        <v>75</v>
      </c>
    </row>
    <row r="7" spans="1:5">
      <c r="A7" s="43" t="s">
        <v>70</v>
      </c>
      <c r="B7">
        <v>256</v>
      </c>
      <c r="C7">
        <v>145</v>
      </c>
      <c r="D7">
        <v>99</v>
      </c>
      <c r="E7">
        <v>500</v>
      </c>
    </row>
    <row r="10" spans="1:5" ht="14.25" thickBot="1">
      <c r="A10" s="6"/>
      <c r="B10" s="6"/>
      <c r="C10" s="6"/>
      <c r="D10" s="6"/>
      <c r="E10" s="6"/>
    </row>
    <row r="11" spans="1:5">
      <c r="A11" s="37"/>
      <c r="B11" s="7" t="s">
        <v>73</v>
      </c>
      <c r="C11" s="7" t="s">
        <v>146</v>
      </c>
      <c r="D11" s="7" t="s">
        <v>74</v>
      </c>
      <c r="E11" s="7" t="s">
        <v>147</v>
      </c>
    </row>
    <row r="12" spans="1:5">
      <c r="A12" s="50" t="s">
        <v>71</v>
      </c>
      <c r="B12">
        <v>234</v>
      </c>
      <c r="C12">
        <v>122</v>
      </c>
      <c r="D12">
        <v>69</v>
      </c>
      <c r="E12">
        <v>425</v>
      </c>
    </row>
    <row r="13" spans="1:5">
      <c r="A13" s="50"/>
      <c r="B13" s="45">
        <f>B12/$E12</f>
        <v>0.5505882352941176</v>
      </c>
      <c r="C13" s="45">
        <f t="shared" ref="C13:E13" si="0">C12/$E12</f>
        <v>0.28705882352941176</v>
      </c>
      <c r="D13" s="45">
        <f t="shared" si="0"/>
        <v>0.16235294117647059</v>
      </c>
      <c r="E13" s="45">
        <f t="shared" si="0"/>
        <v>1</v>
      </c>
    </row>
    <row r="14" spans="1:5">
      <c r="A14" s="50" t="s">
        <v>72</v>
      </c>
      <c r="B14">
        <v>22</v>
      </c>
      <c r="C14">
        <v>23</v>
      </c>
      <c r="D14">
        <v>30</v>
      </c>
      <c r="E14">
        <v>75</v>
      </c>
    </row>
    <row r="15" spans="1:5">
      <c r="A15" s="51"/>
      <c r="B15" s="46">
        <f>B14/$E14</f>
        <v>0.29333333333333333</v>
      </c>
      <c r="C15" s="46">
        <f t="shared" ref="C15:E15" si="1">C14/$E14</f>
        <v>0.30666666666666664</v>
      </c>
      <c r="D15" s="46">
        <f t="shared" si="1"/>
        <v>0.4</v>
      </c>
      <c r="E15" s="46">
        <f t="shared" si="1"/>
        <v>1</v>
      </c>
    </row>
    <row r="16" spans="1:5" ht="14.25" thickBot="1">
      <c r="A16" s="26" t="s">
        <v>70</v>
      </c>
      <c r="B16" s="6">
        <v>256</v>
      </c>
      <c r="C16" s="6">
        <v>145</v>
      </c>
      <c r="D16" s="6">
        <v>99</v>
      </c>
      <c r="E16" s="6">
        <v>500</v>
      </c>
    </row>
  </sheetData>
  <mergeCells count="2">
    <mergeCell ref="A14:A15"/>
    <mergeCell ref="A12:A13"/>
  </mergeCells>
  <phoneticPr fontId="2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データ</vt:lpstr>
      <vt:lpstr>問診票</vt:lpstr>
      <vt:lpstr>度数分布表・ヒストグラム</vt:lpstr>
      <vt:lpstr>基本統計</vt:lpstr>
      <vt:lpstr>パーセンタイル</vt:lpstr>
      <vt:lpstr>散布図</vt:lpstr>
      <vt:lpstr>相関</vt:lpstr>
      <vt:lpstr>回帰分析</vt:lpstr>
      <vt:lpstr>クロス集計（ピボットテーブル）</vt:lpstr>
      <vt:lpstr>信頼区間</vt:lpstr>
      <vt:lpstr>クロス集計（2）</vt:lpstr>
      <vt:lpstr>カイ2乗検定</vt:lpstr>
      <vt:lpstr>対応のある場合のｔ検定</vt:lpstr>
      <vt:lpstr>対応のない場合のｔ検定</vt:lpstr>
      <vt:lpstr>F検定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2014-08-11T01:30:51Z</cp:lastPrinted>
  <dcterms:created xsi:type="dcterms:W3CDTF">2007-02-23T14:58:14Z</dcterms:created>
  <dcterms:modified xsi:type="dcterms:W3CDTF">2025-03-24T07:53:55Z</dcterms:modified>
</cp:coreProperties>
</file>